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Publicación\Anexo No.6\"/>
    </mc:Choice>
  </mc:AlternateContent>
  <xr:revisionPtr revIDLastSave="0" documentId="13_ncr:1_{BDCAAB92-1FE8-4DE3-A66E-C70DEC86C8EC}" xr6:coauthVersionLast="47" xr6:coauthVersionMax="47" xr10:uidLastSave="{00000000-0000-0000-0000-000000000000}"/>
  <bookViews>
    <workbookView xWindow="-120" yWindow="-120" windowWidth="29040" windowHeight="15840" xr2:uid="{E0F3F9A0-2A11-42A0-B709-0E6E7E7E8C68}"/>
  </bookViews>
  <sheets>
    <sheet name="Hoja1" sheetId="1" r:id="rId1"/>
  </sheets>
  <externalReferences>
    <externalReference r:id="rId2"/>
    <externalReference r:id="rId3"/>
    <externalReference r:id="rId4"/>
  </externalReferences>
  <definedNames>
    <definedName name="_xlnm._FilterDatabase" localSheetId="0" hidden="1">Hoja1!$A$10:$J$157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0" i="1" l="1"/>
  <c r="I150" i="1"/>
  <c r="H150" i="1"/>
  <c r="J102" i="1" l="1"/>
  <c r="I102" i="1"/>
  <c r="H102" i="1"/>
  <c r="J96" i="1" l="1"/>
  <c r="I96" i="1"/>
  <c r="H96" i="1"/>
  <c r="J93" i="1" l="1"/>
  <c r="I93" i="1"/>
  <c r="H93" i="1"/>
  <c r="J95" i="1" l="1"/>
  <c r="I95" i="1"/>
  <c r="H95" i="1"/>
  <c r="J71" i="1"/>
  <c r="I71" i="1"/>
  <c r="H71" i="1"/>
  <c r="J64" i="1" l="1"/>
  <c r="I64" i="1"/>
  <c r="H64" i="1"/>
  <c r="J62" i="1"/>
  <c r="I62" i="1"/>
  <c r="H62" i="1"/>
  <c r="J154" i="1" l="1"/>
  <c r="I154" i="1"/>
  <c r="H154" i="1"/>
  <c r="J31" i="1" l="1"/>
  <c r="I31" i="1"/>
  <c r="H31" i="1"/>
  <c r="J149" i="1" l="1"/>
  <c r="I149" i="1"/>
  <c r="H149" i="1"/>
  <c r="F152" i="1" l="1"/>
  <c r="F151" i="1"/>
  <c r="F148" i="1" l="1"/>
  <c r="J152" i="1" l="1"/>
  <c r="J151" i="1"/>
  <c r="J148" i="1"/>
  <c r="I148" i="1"/>
  <c r="H148" i="1"/>
  <c r="J142" i="1"/>
  <c r="J34" i="1"/>
  <c r="I34" i="1"/>
  <c r="H34" i="1"/>
  <c r="J32" i="1"/>
  <c r="I32" i="1"/>
  <c r="H32" i="1"/>
  <c r="J30" i="1"/>
  <c r="J29" i="1"/>
  <c r="J28" i="1"/>
  <c r="J27" i="1"/>
  <c r="I27" i="1"/>
  <c r="H27" i="1"/>
  <c r="J25" i="1"/>
  <c r="J24" i="1"/>
  <c r="J23" i="1"/>
  <c r="J22" i="1"/>
  <c r="J21" i="1"/>
  <c r="J20" i="1"/>
  <c r="J19" i="1"/>
  <c r="J18" i="1"/>
  <c r="J17" i="1"/>
  <c r="J16" i="1"/>
  <c r="J15" i="1"/>
  <c r="I15" i="1"/>
  <c r="H15" i="1"/>
  <c r="J14" i="1"/>
  <c r="J13" i="1"/>
  <c r="J12" i="1"/>
  <c r="F142" i="1" l="1"/>
  <c r="J11" i="1"/>
  <c r="F34" i="1"/>
  <c r="F32" i="1"/>
  <c r="F30" i="1"/>
  <c r="F29" i="1"/>
  <c r="F28" i="1"/>
  <c r="F27" i="1"/>
  <c r="F25" i="1"/>
  <c r="F24" i="1"/>
  <c r="F23" i="1"/>
  <c r="F22" i="1"/>
  <c r="F21" i="1"/>
  <c r="F20" i="1"/>
  <c r="F19" i="1"/>
  <c r="F18" i="1"/>
  <c r="F15" i="1"/>
  <c r="F14" i="1"/>
  <c r="F13" i="1"/>
  <c r="F11" i="1"/>
  <c r="G37" i="1" l="1"/>
  <c r="G38" i="1"/>
  <c r="G39" i="1"/>
  <c r="G40" i="1"/>
  <c r="G41" i="1"/>
  <c r="G42" i="1"/>
  <c r="G43" i="1"/>
  <c r="G45" i="1"/>
  <c r="G46" i="1"/>
  <c r="G47" i="1"/>
  <c r="G48" i="1"/>
  <c r="G50" i="1"/>
  <c r="G51" i="1"/>
  <c r="G52" i="1"/>
  <c r="G53" i="1"/>
  <c r="G54" i="1"/>
  <c r="G57" i="1"/>
  <c r="G58" i="1"/>
  <c r="G59" i="1"/>
  <c r="G60" i="1"/>
  <c r="G61" i="1"/>
  <c r="G63" i="1"/>
  <c r="G65" i="1"/>
  <c r="G66" i="1"/>
  <c r="G67" i="1"/>
  <c r="G68" i="1"/>
  <c r="G69" i="1"/>
  <c r="G70" i="1"/>
  <c r="G72" i="1"/>
  <c r="G73" i="1"/>
  <c r="G74" i="1"/>
  <c r="G78" i="1"/>
  <c r="G79" i="1"/>
  <c r="G81" i="1"/>
  <c r="G82" i="1"/>
  <c r="G83" i="1"/>
  <c r="G84" i="1"/>
  <c r="G85" i="1"/>
  <c r="G86" i="1"/>
  <c r="G88" i="1"/>
  <c r="G89" i="1"/>
  <c r="G90" i="1"/>
  <c r="G92" i="1"/>
  <c r="G94" i="1"/>
  <c r="G97" i="1"/>
  <c r="G98" i="1"/>
  <c r="G103" i="1"/>
  <c r="G143" i="1"/>
  <c r="G144" i="1"/>
  <c r="G146" i="1"/>
  <c r="G147" i="1"/>
  <c r="G153" i="1"/>
  <c r="G155" i="1"/>
  <c r="J155" i="1" l="1"/>
  <c r="J65" i="1"/>
  <c r="J52" i="1"/>
  <c r="J153" i="1"/>
  <c r="J94" i="1"/>
  <c r="J83" i="1"/>
  <c r="J72" i="1"/>
  <c r="J61" i="1"/>
  <c r="J51" i="1"/>
  <c r="J42" i="1"/>
  <c r="J98" i="1"/>
  <c r="J53" i="1"/>
  <c r="J84" i="1"/>
  <c r="J147" i="1"/>
  <c r="J60" i="1"/>
  <c r="J81" i="1"/>
  <c r="J69" i="1"/>
  <c r="J59" i="1"/>
  <c r="J49" i="1"/>
  <c r="J40" i="1"/>
  <c r="J74" i="1"/>
  <c r="J45" i="1"/>
  <c r="J73" i="1"/>
  <c r="J43" i="1"/>
  <c r="J82" i="1"/>
  <c r="J50" i="1"/>
  <c r="J90" i="1"/>
  <c r="J89" i="1"/>
  <c r="J80" i="1"/>
  <c r="J68" i="1"/>
  <c r="J58" i="1"/>
  <c r="J48" i="1"/>
  <c r="J39" i="1"/>
  <c r="J85" i="1"/>
  <c r="J97" i="1"/>
  <c r="J63" i="1"/>
  <c r="J92" i="1"/>
  <c r="J70" i="1"/>
  <c r="J41" i="1"/>
  <c r="J146" i="1"/>
  <c r="J144" i="1"/>
  <c r="J143" i="1"/>
  <c r="J88" i="1"/>
  <c r="J79" i="1"/>
  <c r="J67" i="1"/>
  <c r="J57" i="1"/>
  <c r="J47" i="1"/>
  <c r="J38" i="1"/>
  <c r="J103" i="1"/>
  <c r="J86" i="1"/>
  <c r="J78" i="1"/>
  <c r="J66" i="1"/>
  <c r="J54" i="1"/>
  <c r="J46" i="1"/>
  <c r="J37" i="1"/>
  <c r="F65" i="1"/>
  <c r="F73" i="1"/>
  <c r="F57" i="1"/>
  <c r="F41" i="1"/>
  <c r="F97" i="1"/>
  <c r="F89" i="1"/>
  <c r="F81" i="1"/>
  <c r="F146" i="1"/>
  <c r="F98" i="1"/>
  <c r="F90" i="1"/>
  <c r="F82" i="1"/>
  <c r="F74" i="1"/>
  <c r="F66" i="1"/>
  <c r="F58" i="1"/>
  <c r="F50" i="1"/>
  <c r="F42" i="1"/>
  <c r="F153" i="1"/>
  <c r="F144" i="1"/>
  <c r="F88" i="1"/>
  <c r="F72" i="1"/>
  <c r="F48" i="1"/>
  <c r="F40" i="1"/>
  <c r="F143" i="1"/>
  <c r="F79" i="1"/>
  <c r="F63" i="1"/>
  <c r="F47" i="1"/>
  <c r="F39" i="1"/>
  <c r="F94" i="1"/>
  <c r="F86" i="1"/>
  <c r="F78" i="1"/>
  <c r="F70" i="1"/>
  <c r="F54" i="1"/>
  <c r="F46" i="1"/>
  <c r="F38" i="1"/>
  <c r="F85" i="1"/>
  <c r="F69" i="1"/>
  <c r="F61" i="1"/>
  <c r="F53" i="1"/>
  <c r="F45" i="1"/>
  <c r="F37" i="1"/>
  <c r="F92" i="1"/>
  <c r="F84" i="1"/>
  <c r="F68" i="1"/>
  <c r="F60" i="1"/>
  <c r="F52" i="1"/>
  <c r="F155" i="1"/>
  <c r="F147" i="1"/>
  <c r="F83" i="1"/>
  <c r="F67" i="1"/>
  <c r="F59" i="1"/>
  <c r="F51" i="1"/>
  <c r="F43" i="1"/>
  <c r="B40" i="1" l="1"/>
  <c r="C40" i="1"/>
  <c r="D40" i="1"/>
  <c r="F103" i="1" l="1"/>
  <c r="I57" i="1" l="1"/>
  <c r="H57" i="1"/>
  <c r="I153" i="1"/>
  <c r="H153" i="1"/>
  <c r="I97" i="1"/>
  <c r="H97" i="1"/>
  <c r="I103" i="1"/>
  <c r="H103" i="1"/>
  <c r="I85" i="1"/>
  <c r="H85" i="1"/>
  <c r="I147" i="1"/>
  <c r="H147" i="1"/>
  <c r="I90" i="1"/>
  <c r="H90" i="1"/>
  <c r="I72" i="1"/>
  <c r="H72" i="1"/>
  <c r="I58" i="1"/>
  <c r="H58" i="1"/>
  <c r="I73" i="1"/>
  <c r="H73" i="1"/>
  <c r="I52" i="1"/>
  <c r="H52" i="1"/>
  <c r="I144" i="1"/>
  <c r="H144" i="1"/>
  <c r="I60" i="1"/>
  <c r="H60" i="1"/>
  <c r="I88" i="1"/>
  <c r="H88" i="1"/>
  <c r="I89" i="1"/>
  <c r="H89" i="1"/>
  <c r="I98" i="1"/>
  <c r="H98" i="1"/>
  <c r="I59" i="1"/>
  <c r="H59" i="1"/>
  <c r="I94" i="1"/>
  <c r="H94" i="1"/>
  <c r="I86" i="1"/>
  <c r="H86" i="1"/>
  <c r="I92" i="1"/>
  <c r="H92" i="1"/>
  <c r="I83" i="1"/>
  <c r="H83" i="1"/>
  <c r="I84" i="1"/>
  <c r="H84" i="1"/>
  <c r="I143" i="1"/>
  <c r="H143" i="1"/>
  <c r="I48" i="1"/>
  <c r="H48" i="1"/>
  <c r="I49" i="1"/>
  <c r="H49" i="1"/>
  <c r="I53" i="1"/>
  <c r="H53" i="1"/>
  <c r="I43" i="1"/>
  <c r="H43" i="1"/>
  <c r="I65" i="1"/>
  <c r="H65" i="1"/>
  <c r="I50" i="1"/>
  <c r="H50" i="1"/>
  <c r="I79" i="1"/>
  <c r="H79" i="1"/>
  <c r="I45" i="1"/>
  <c r="H45" i="1"/>
  <c r="I81" i="1"/>
  <c r="H81" i="1"/>
  <c r="I78" i="1"/>
  <c r="H78" i="1"/>
  <c r="I63" i="1"/>
  <c r="H63" i="1"/>
  <c r="I80" i="1"/>
  <c r="H80" i="1"/>
  <c r="I68" i="1"/>
  <c r="H68" i="1"/>
  <c r="I54" i="1"/>
  <c r="H54" i="1"/>
  <c r="I82" i="1"/>
  <c r="H82" i="1"/>
  <c r="I39" i="1"/>
  <c r="H39" i="1"/>
  <c r="I69" i="1"/>
  <c r="H69" i="1"/>
  <c r="I70" i="1"/>
  <c r="H70" i="1"/>
  <c r="I66" i="1"/>
  <c r="H66" i="1"/>
  <c r="I40" i="1"/>
  <c r="H40" i="1"/>
  <c r="I47" i="1"/>
  <c r="H47" i="1"/>
  <c r="I61" i="1"/>
  <c r="H61" i="1"/>
  <c r="I38" i="1"/>
  <c r="H38" i="1"/>
  <c r="I41" i="1"/>
  <c r="H41" i="1"/>
  <c r="I155" i="1"/>
  <c r="H155" i="1"/>
  <c r="I37" i="1"/>
  <c r="H37" i="1"/>
  <c r="I146" i="1"/>
  <c r="H146" i="1"/>
  <c r="I46" i="1"/>
  <c r="H46" i="1"/>
  <c r="I42" i="1"/>
  <c r="H42" i="1"/>
  <c r="I67" i="1"/>
  <c r="H67" i="1"/>
  <c r="I29" i="1"/>
  <c r="H29" i="1"/>
  <c r="I28" i="1"/>
  <c r="H28" i="1"/>
  <c r="I151" i="1"/>
  <c r="H151" i="1"/>
  <c r="I23" i="1"/>
  <c r="H23" i="1"/>
  <c r="I20" i="1"/>
  <c r="H20" i="1"/>
  <c r="I24" i="1"/>
  <c r="H24" i="1"/>
  <c r="I21" i="1"/>
  <c r="H21" i="1"/>
  <c r="I22" i="1"/>
  <c r="H22" i="1"/>
  <c r="I14" i="1"/>
  <c r="H14" i="1"/>
  <c r="I18" i="1"/>
  <c r="H18" i="1"/>
  <c r="I152" i="1"/>
  <c r="H152" i="1"/>
  <c r="I11" i="1"/>
  <c r="H11" i="1"/>
  <c r="H12" i="1" l="1"/>
  <c r="H142" i="1"/>
  <c r="I12" i="1"/>
  <c r="I142" i="1"/>
  <c r="H19" i="1"/>
  <c r="H17" i="1"/>
  <c r="I19" i="1"/>
  <c r="I17" i="1"/>
  <c r="H16" i="1"/>
  <c r="H13" i="1"/>
  <c r="I16" i="1"/>
  <c r="I13" i="1"/>
  <c r="H30" i="1"/>
  <c r="H25" i="1"/>
  <c r="I25" i="1"/>
  <c r="I30" i="1"/>
  <c r="H74" i="1"/>
  <c r="H51" i="1"/>
  <c r="I74" i="1"/>
  <c r="I51" i="1"/>
  <c r="D157" i="1" l="1"/>
  <c r="C157" i="1"/>
  <c r="B157" i="1"/>
  <c r="D141" i="1" l="1"/>
  <c r="C141" i="1"/>
  <c r="B141" i="1"/>
  <c r="D140" i="1"/>
  <c r="C140" i="1"/>
  <c r="B140" i="1"/>
  <c r="D139" i="1"/>
  <c r="C139" i="1"/>
  <c r="B139" i="1"/>
  <c r="D138" i="1"/>
  <c r="C138" i="1"/>
  <c r="B138" i="1"/>
  <c r="D156" i="1"/>
  <c r="C156" i="1"/>
  <c r="B156" i="1"/>
  <c r="D155" i="1"/>
  <c r="C155" i="1"/>
  <c r="B155" i="1"/>
  <c r="D154" i="1" l="1"/>
  <c r="C154" i="1"/>
  <c r="B154" i="1"/>
  <c r="D153" i="1"/>
  <c r="C153" i="1"/>
  <c r="B153" i="1"/>
  <c r="D69" i="1" l="1"/>
  <c r="C69" i="1"/>
  <c r="B69" i="1"/>
  <c r="B60" i="1"/>
  <c r="C60" i="1"/>
  <c r="D60" i="1"/>
  <c r="B61" i="1"/>
  <c r="C61" i="1"/>
  <c r="D61" i="1"/>
  <c r="B62" i="1"/>
  <c r="C62" i="1"/>
  <c r="D62" i="1"/>
  <c r="B64" i="1"/>
  <c r="C64" i="1"/>
  <c r="D64" i="1"/>
  <c r="B66" i="1"/>
  <c r="C66" i="1"/>
  <c r="D66" i="1"/>
  <c r="B70" i="1"/>
  <c r="C70" i="1"/>
  <c r="D70" i="1"/>
  <c r="B71" i="1"/>
  <c r="C71" i="1"/>
  <c r="D71" i="1"/>
  <c r="B79" i="1"/>
  <c r="C79" i="1"/>
  <c r="D79" i="1"/>
  <c r="B78" i="1"/>
  <c r="C78" i="1"/>
  <c r="D78" i="1"/>
  <c r="B72" i="1"/>
  <c r="C72" i="1"/>
  <c r="D72" i="1"/>
  <c r="B80" i="1"/>
  <c r="C80" i="1"/>
  <c r="D80" i="1"/>
  <c r="B73" i="1"/>
  <c r="C73" i="1"/>
  <c r="D73" i="1"/>
  <c r="B74" i="1"/>
  <c r="C74" i="1"/>
  <c r="D74" i="1"/>
  <c r="B81" i="1"/>
  <c r="C81" i="1"/>
  <c r="D81" i="1"/>
  <c r="B75" i="1"/>
  <c r="C75" i="1"/>
  <c r="D75" i="1"/>
  <c r="B76" i="1"/>
  <c r="C76" i="1"/>
  <c r="D76" i="1"/>
  <c r="B77" i="1"/>
  <c r="C77" i="1"/>
  <c r="D77" i="1"/>
  <c r="B83" i="1"/>
  <c r="C83" i="1"/>
  <c r="D83" i="1"/>
  <c r="B84" i="1"/>
  <c r="C84" i="1"/>
  <c r="D84" i="1"/>
  <c r="B85" i="1"/>
  <c r="C85" i="1"/>
  <c r="D85" i="1"/>
  <c r="B87" i="1"/>
  <c r="C87" i="1"/>
  <c r="D87" i="1"/>
  <c r="D16" i="1" l="1"/>
  <c r="C16" i="1"/>
  <c r="B16" i="1"/>
  <c r="D82" i="1"/>
  <c r="C82" i="1"/>
  <c r="B82" i="1"/>
  <c r="B100" i="1"/>
  <c r="C100" i="1"/>
  <c r="D100" i="1"/>
  <c r="D149" i="1" l="1"/>
  <c r="C149" i="1"/>
  <c r="B149" i="1"/>
  <c r="D151" i="1"/>
  <c r="C151" i="1"/>
  <c r="B151" i="1"/>
  <c r="D152" i="1"/>
  <c r="C152" i="1"/>
  <c r="B152" i="1"/>
  <c r="D86" i="1"/>
  <c r="C86" i="1"/>
  <c r="B86" i="1"/>
  <c r="D58" i="1"/>
  <c r="C58" i="1"/>
  <c r="B58" i="1"/>
  <c r="D43" i="1" l="1"/>
  <c r="C43" i="1"/>
  <c r="B43" i="1"/>
  <c r="D48" i="1"/>
  <c r="C48" i="1"/>
  <c r="B48" i="1"/>
  <c r="D145" i="1"/>
  <c r="C145" i="1"/>
  <c r="B145" i="1"/>
  <c r="D92" i="1"/>
  <c r="C92" i="1"/>
  <c r="B92" i="1"/>
  <c r="D104" i="1"/>
  <c r="C104" i="1"/>
  <c r="B104" i="1"/>
  <c r="D103" i="1"/>
  <c r="C103" i="1"/>
  <c r="B103" i="1"/>
  <c r="C99" i="1" l="1"/>
  <c r="B99" i="1"/>
  <c r="D99" i="1"/>
  <c r="D59" i="1" l="1"/>
  <c r="C59" i="1"/>
  <c r="B59" i="1"/>
  <c r="D68" i="1"/>
  <c r="C68" i="1"/>
  <c r="B68" i="1"/>
  <c r="D47" i="1"/>
  <c r="C47" i="1"/>
  <c r="B47" i="1"/>
  <c r="D39" i="1"/>
  <c r="C39" i="1"/>
  <c r="B39" i="1"/>
  <c r="D44" i="1"/>
  <c r="C44" i="1"/>
  <c r="B44" i="1"/>
  <c r="D46" i="1"/>
  <c r="C46" i="1"/>
  <c r="B46" i="1"/>
  <c r="D150" i="1"/>
  <c r="C150" i="1"/>
  <c r="B150" i="1"/>
  <c r="D148" i="1" l="1"/>
  <c r="C148" i="1"/>
  <c r="B148" i="1"/>
  <c r="D65" i="1" l="1"/>
  <c r="C65" i="1"/>
  <c r="B65" i="1"/>
  <c r="D142" i="1" l="1"/>
  <c r="C142" i="1"/>
  <c r="B142" i="1"/>
  <c r="D102" i="1"/>
  <c r="C102" i="1"/>
  <c r="B102" i="1"/>
  <c r="D94" i="1"/>
  <c r="C94" i="1"/>
  <c r="B94" i="1"/>
  <c r="D93" i="1"/>
  <c r="C93" i="1"/>
  <c r="B93" i="1"/>
  <c r="D147" i="1"/>
  <c r="C147" i="1"/>
  <c r="B147" i="1"/>
  <c r="D63" i="1"/>
  <c r="C63" i="1"/>
  <c r="B63" i="1"/>
  <c r="D57" i="1"/>
  <c r="C57" i="1"/>
  <c r="B57" i="1"/>
  <c r="D67" i="1"/>
  <c r="C67" i="1"/>
  <c r="B67" i="1"/>
  <c r="D144" i="1"/>
  <c r="C144" i="1"/>
  <c r="B144" i="1"/>
  <c r="D146" i="1"/>
  <c r="C146" i="1"/>
  <c r="B146" i="1"/>
  <c r="D42" i="1"/>
  <c r="C42" i="1"/>
  <c r="B42" i="1"/>
  <c r="D143" i="1"/>
  <c r="C143" i="1"/>
  <c r="B143" i="1"/>
  <c r="D91" i="1" l="1"/>
  <c r="C91" i="1"/>
  <c r="B91" i="1"/>
  <c r="B51" i="1" l="1"/>
  <c r="C51" i="1"/>
  <c r="D51" i="1"/>
  <c r="D11" i="1"/>
  <c r="C11" i="1"/>
  <c r="B11" i="1"/>
  <c r="D13" i="1" l="1"/>
  <c r="D14" i="1"/>
  <c r="D15" i="1"/>
  <c r="D17" i="1"/>
  <c r="D18" i="1"/>
  <c r="D19" i="1"/>
  <c r="D20" i="1"/>
  <c r="D21" i="1"/>
  <c r="D22" i="1"/>
  <c r="D23" i="1"/>
  <c r="D24" i="1"/>
  <c r="D25" i="1"/>
  <c r="D26" i="1"/>
  <c r="D27" i="1"/>
  <c r="D28" i="1"/>
  <c r="D29" i="1"/>
  <c r="D30" i="1"/>
  <c r="D31" i="1"/>
  <c r="D32" i="1"/>
  <c r="D33" i="1"/>
  <c r="D34" i="1"/>
  <c r="D35" i="1"/>
  <c r="D36" i="1"/>
  <c r="D37" i="1"/>
  <c r="D41" i="1"/>
  <c r="D45" i="1"/>
  <c r="D38" i="1"/>
  <c r="D49" i="1"/>
  <c r="D50" i="1"/>
  <c r="D52" i="1"/>
  <c r="D53" i="1"/>
  <c r="D54" i="1"/>
  <c r="D55" i="1"/>
  <c r="D56" i="1"/>
  <c r="D88" i="1"/>
  <c r="D89" i="1"/>
  <c r="D90" i="1"/>
  <c r="D95" i="1"/>
  <c r="D96" i="1"/>
  <c r="D97" i="1"/>
  <c r="D98" i="1"/>
  <c r="D101"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2" i="1"/>
  <c r="B13" i="1"/>
  <c r="C13" i="1"/>
  <c r="B14" i="1"/>
  <c r="C14" i="1"/>
  <c r="B15" i="1"/>
  <c r="C15" i="1"/>
  <c r="B17" i="1"/>
  <c r="C17" i="1"/>
  <c r="B18" i="1"/>
  <c r="C18" i="1"/>
  <c r="B19" i="1"/>
  <c r="C19" i="1"/>
  <c r="B20" i="1"/>
  <c r="C20" i="1"/>
  <c r="B21" i="1"/>
  <c r="C21" i="1"/>
  <c r="B22" i="1"/>
  <c r="C22" i="1"/>
  <c r="B23" i="1"/>
  <c r="C23" i="1"/>
  <c r="B24" i="1"/>
  <c r="C24" i="1"/>
  <c r="B25" i="1"/>
  <c r="C25" i="1"/>
  <c r="B26" i="1"/>
  <c r="C26" i="1"/>
  <c r="B27" i="1"/>
  <c r="C27" i="1"/>
  <c r="B28" i="1"/>
  <c r="C28" i="1"/>
  <c r="B29" i="1"/>
  <c r="C29" i="1"/>
  <c r="B30" i="1"/>
  <c r="C30" i="1"/>
  <c r="B31" i="1"/>
  <c r="C31" i="1"/>
  <c r="B32" i="1"/>
  <c r="C32" i="1"/>
  <c r="B33" i="1"/>
  <c r="C33" i="1"/>
  <c r="B34" i="1"/>
  <c r="C34" i="1"/>
  <c r="B35" i="1"/>
  <c r="C35" i="1"/>
  <c r="B36" i="1"/>
  <c r="C36" i="1"/>
  <c r="B37" i="1"/>
  <c r="C37" i="1"/>
  <c r="B41" i="1"/>
  <c r="C41" i="1"/>
  <c r="B45" i="1"/>
  <c r="C45" i="1"/>
  <c r="B38" i="1"/>
  <c r="C38" i="1"/>
  <c r="B49" i="1"/>
  <c r="C49" i="1"/>
  <c r="B50" i="1"/>
  <c r="C50" i="1"/>
  <c r="B52" i="1"/>
  <c r="C52" i="1"/>
  <c r="B53" i="1"/>
  <c r="C53" i="1"/>
  <c r="B54" i="1"/>
  <c r="C54" i="1"/>
  <c r="B55" i="1"/>
  <c r="C55" i="1"/>
  <c r="B56" i="1"/>
  <c r="C56" i="1"/>
  <c r="B88" i="1"/>
  <c r="C88" i="1"/>
  <c r="B89" i="1"/>
  <c r="C89" i="1"/>
  <c r="B90" i="1"/>
  <c r="C90" i="1"/>
  <c r="B95" i="1"/>
  <c r="C95" i="1"/>
  <c r="B96" i="1"/>
  <c r="C96" i="1"/>
  <c r="B97" i="1"/>
  <c r="C97" i="1"/>
  <c r="B98" i="1"/>
  <c r="C98" i="1"/>
  <c r="B101" i="1"/>
  <c r="C101" i="1"/>
  <c r="B105" i="1"/>
  <c r="C105" i="1"/>
  <c r="B106" i="1"/>
  <c r="C106" i="1"/>
  <c r="B107" i="1"/>
  <c r="C107" i="1"/>
  <c r="B108" i="1"/>
  <c r="C108" i="1"/>
  <c r="B109" i="1"/>
  <c r="C109" i="1"/>
  <c r="B110" i="1"/>
  <c r="C110" i="1"/>
  <c r="B111" i="1"/>
  <c r="C111" i="1"/>
  <c r="B112" i="1"/>
  <c r="C112" i="1"/>
  <c r="B113" i="1"/>
  <c r="C113" i="1"/>
  <c r="B114" i="1"/>
  <c r="C114" i="1"/>
  <c r="B115" i="1"/>
  <c r="C115" i="1"/>
  <c r="B116" i="1"/>
  <c r="C116" i="1"/>
  <c r="B117" i="1"/>
  <c r="C117" i="1"/>
  <c r="B118" i="1"/>
  <c r="C118" i="1"/>
  <c r="B119" i="1"/>
  <c r="C119" i="1"/>
  <c r="B120" i="1"/>
  <c r="C120" i="1"/>
  <c r="B121" i="1"/>
  <c r="C121" i="1"/>
  <c r="B122" i="1"/>
  <c r="C122" i="1"/>
  <c r="B123" i="1"/>
  <c r="C123" i="1"/>
  <c r="B124" i="1"/>
  <c r="C124" i="1"/>
  <c r="B125" i="1"/>
  <c r="C125" i="1"/>
  <c r="B126" i="1"/>
  <c r="C126" i="1"/>
  <c r="B127" i="1"/>
  <c r="C127" i="1"/>
  <c r="B128" i="1"/>
  <c r="C128" i="1"/>
  <c r="B129" i="1"/>
  <c r="C129" i="1"/>
  <c r="B130" i="1"/>
  <c r="C130" i="1"/>
  <c r="B131" i="1"/>
  <c r="C131" i="1"/>
  <c r="B132" i="1"/>
  <c r="C132" i="1"/>
  <c r="B133" i="1"/>
  <c r="C133" i="1"/>
  <c r="B134" i="1"/>
  <c r="C134" i="1"/>
  <c r="B135" i="1"/>
  <c r="C135" i="1"/>
  <c r="B136" i="1"/>
  <c r="C136" i="1"/>
  <c r="B137" i="1"/>
  <c r="C137" i="1"/>
  <c r="C12" i="1"/>
  <c r="B12" i="1"/>
  <c r="E157" i="1" l="1"/>
  <c r="E141" i="1" l="1"/>
  <c r="E140" i="1"/>
  <c r="E139" i="1"/>
  <c r="E138" i="1"/>
  <c r="E156" i="1"/>
  <c r="E155" i="1"/>
  <c r="E154" i="1" l="1"/>
  <c r="E153" i="1"/>
  <c r="E69" i="1" l="1"/>
  <c r="E82" i="1"/>
  <c r="E149" i="1"/>
  <c r="E60" i="1"/>
  <c r="E61" i="1"/>
  <c r="E62" i="1"/>
  <c r="E64" i="1"/>
  <c r="E66" i="1"/>
  <c r="E70" i="1"/>
  <c r="E71" i="1"/>
  <c r="E79" i="1"/>
  <c r="E78" i="1"/>
  <c r="E72" i="1"/>
  <c r="E80" i="1"/>
  <c r="E73" i="1"/>
  <c r="E74" i="1"/>
  <c r="E81" i="1"/>
  <c r="E75" i="1"/>
  <c r="E76" i="1"/>
  <c r="E77" i="1"/>
  <c r="E83" i="1"/>
  <c r="E84" i="1"/>
  <c r="E85" i="1"/>
  <c r="E87" i="1"/>
  <c r="E16" i="1"/>
  <c r="E151" i="1"/>
  <c r="E152" i="1"/>
  <c r="E86" i="1"/>
  <c r="E58" i="1"/>
  <c r="E43" i="1"/>
  <c r="E48" i="1"/>
  <c r="E145" i="1"/>
  <c r="E92" i="1"/>
  <c r="E99" i="1"/>
  <c r="E104" i="1"/>
  <c r="E103" i="1"/>
  <c r="E59" i="1"/>
  <c r="E68" i="1"/>
  <c r="E47" i="1"/>
  <c r="E39" i="1"/>
  <c r="E44" i="1"/>
  <c r="E46" i="1"/>
  <c r="E150" i="1"/>
  <c r="E148" i="1"/>
  <c r="E65" i="1"/>
  <c r="E142" i="1"/>
  <c r="E102" i="1"/>
  <c r="E94" i="1"/>
  <c r="E93" i="1"/>
  <c r="E147" i="1"/>
  <c r="E63" i="1"/>
  <c r="E57" i="1"/>
  <c r="E67" i="1"/>
  <c r="E144" i="1"/>
  <c r="E146" i="1"/>
  <c r="E42" i="1"/>
  <c r="E143"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1" i="1"/>
  <c r="E100" i="1"/>
  <c r="E98" i="1"/>
  <c r="E97" i="1"/>
  <c r="E96" i="1"/>
  <c r="E95" i="1"/>
  <c r="E91" i="1"/>
  <c r="E90" i="1"/>
  <c r="E89" i="1"/>
  <c r="E88" i="1"/>
  <c r="E56" i="1"/>
  <c r="E55" i="1"/>
  <c r="E54" i="1"/>
  <c r="E53" i="1"/>
  <c r="E52" i="1"/>
  <c r="E51" i="1"/>
  <c r="E50" i="1"/>
  <c r="E49" i="1"/>
  <c r="E45" i="1"/>
  <c r="E41" i="1"/>
  <c r="E40" i="1"/>
  <c r="E38" i="1"/>
  <c r="E37" i="1"/>
  <c r="E36" i="1"/>
  <c r="E35" i="1"/>
  <c r="E34" i="1"/>
  <c r="E33" i="1"/>
  <c r="E32" i="1"/>
  <c r="E31" i="1"/>
  <c r="E30" i="1"/>
  <c r="E29" i="1"/>
  <c r="E28" i="1"/>
  <c r="E27" i="1"/>
  <c r="E26" i="1"/>
  <c r="E25" i="1"/>
  <c r="E24" i="1"/>
  <c r="E23" i="1"/>
  <c r="E22" i="1"/>
  <c r="E21" i="1"/>
  <c r="E20" i="1"/>
  <c r="E19" i="1"/>
  <c r="E18" i="1"/>
  <c r="E17" i="1"/>
  <c r="E15" i="1"/>
  <c r="E14" i="1"/>
  <c r="E13" i="1"/>
  <c r="E12" i="1"/>
  <c r="E11" i="1"/>
</calcChain>
</file>

<file path=xl/sharedStrings.xml><?xml version="1.0" encoding="utf-8"?>
<sst xmlns="http://schemas.openxmlformats.org/spreadsheetml/2006/main" count="23" uniqueCount="21">
  <si>
    <t xml:space="preserve">PROCEDIMIENTO DE ENCARGOS DE SERVIDORES DE CARRERA ADMINISTRATIVA </t>
  </si>
  <si>
    <t>V. 3 OCTUBRE DE 2020</t>
  </si>
  <si>
    <t>Anexo 6. Listado definitivo de servidores con derecho a encargo</t>
  </si>
  <si>
    <t>La Jefe de la Oficina de Personal, de conformidad con lo establecido en el artículo 24 de la Ley 909 de 2004 y el Procedimiento de Encargos de Servidores de Carrera Administrativa,  y una vez realizada la audiencia de escogencia de vacantes en encargo de dependencias plurales , a continuación relaciona  a los funcionarios que en cada uno de los cargos, en sus respectivas ubicaciones tienen el derecho preferente a ser encargados:</t>
  </si>
  <si>
    <t>EMPLEO OBJETO DE PROVISIÓN</t>
  </si>
  <si>
    <t>FUNCIONARIOS CON DERECHO PREFERENCIAL</t>
  </si>
  <si>
    <t>OCURRENCIA</t>
  </si>
  <si>
    <t xml:space="preserve">NIVEL JERÁRQUICO </t>
  </si>
  <si>
    <t>CÓDIGO</t>
  </si>
  <si>
    <t>GRADO</t>
  </si>
  <si>
    <t>DEPENDENCIA</t>
  </si>
  <si>
    <t>POSICIÓN</t>
  </si>
  <si>
    <t>CÉDULA</t>
  </si>
  <si>
    <t>UBICACIÓN</t>
  </si>
  <si>
    <t>Revisó</t>
  </si>
  <si>
    <t>María Teresa Méndez Granados</t>
  </si>
  <si>
    <t>Jefe de Oficina de Personal</t>
  </si>
  <si>
    <t>Proyectó:</t>
  </si>
  <si>
    <t>José Álvaro Rodríguez Ortega</t>
  </si>
  <si>
    <t>Profesional - Contratista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</si>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</sst>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rgb="FF000000"/>
      <name val="Arial"/>
      <family val="2"/>
    </font>
    <font>
      <sz val="11"/>
      <name val="Calibri"/>
      <family val="2"/>
      <scheme val="minor"/>
    </font>
    <font>
      <b/>
      <sz val="11"/>
      <name val="Calibri"/>
      <family val="2"/>
      <scheme val="minor"/>
    </font>
    <font>
      <b/>
      <sz val="10"/>
      <name val="Arial"/>
      <family val="2"/>
    </font>
    <font>
      <sz val="11"/>
      <color indexed="8"/>
      <name val="Calibri"/>
      <family val="2"/>
      <scheme val="minor"/>
    </font>
  </fonts>
  <fills count="2">
    <fill>
      <patternFill patternType="none"/>
    </fill>
    <fill>
      <patternFill patternType="gray125"/>
    </fill>
  </fills>
  <borders count="6">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cellStyleXfs>
  <cellXfs count="39">
    <xf numFmtId="0" fontId="0" fillId="0" borderId="0" xfId="0"/>
    <xf numFmtId="0" fontId="5" fillId="0" borderId="1"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5" fillId="0" borderId="1" xfId="1"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Alignment="1">
      <alignment horizontal="right"/>
    </xf>
    <xf numFmtId="0" fontId="4" fillId="0" borderId="1" xfId="0" applyFont="1" applyFill="1" applyBorder="1" applyAlignment="1">
      <alignment horizontal="center" vertical="center" wrapText="1"/>
    </xf>
    <xf numFmtId="0" fontId="2" fillId="0" borderId="1" xfId="0" applyFont="1" applyFill="1" applyBorder="1" applyAlignment="1">
      <alignment horizontal="right" vertical="center"/>
    </xf>
    <xf numFmtId="0" fontId="2" fillId="0" borderId="3" xfId="0" applyFont="1" applyFill="1" applyBorder="1" applyAlignment="1">
      <alignment horizontal="right" vertical="center"/>
    </xf>
    <xf numFmtId="0" fontId="2" fillId="0" borderId="1" xfId="0" applyFont="1" applyFill="1" applyBorder="1" applyAlignment="1">
      <alignment horizontal="right"/>
    </xf>
    <xf numFmtId="0" fontId="2" fillId="0" borderId="0" xfId="0" applyFont="1" applyFill="1" applyBorder="1" applyAlignment="1">
      <alignment horizontal="right"/>
    </xf>
    <xf numFmtId="0" fontId="2" fillId="0" borderId="0" xfId="0" applyFont="1" applyFill="1"/>
    <xf numFmtId="0" fontId="2"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horizontal="left"/>
    </xf>
    <xf numFmtId="0" fontId="2" fillId="0" borderId="0" xfId="0" applyFont="1" applyFill="1" applyAlignment="1">
      <alignment horizontal="center"/>
    </xf>
    <xf numFmtId="14" fontId="2" fillId="0" borderId="0" xfId="0" applyNumberFormat="1" applyFont="1" applyFill="1" applyAlignment="1">
      <alignment horizontal="right"/>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xf>
    <xf numFmtId="1" fontId="2" fillId="0" borderId="1" xfId="1" applyNumberFormat="1" applyFont="1" applyFill="1" applyBorder="1" applyAlignment="1">
      <alignment horizontal="center" vertical="center" wrapText="1"/>
    </xf>
    <xf numFmtId="0" fontId="2" fillId="0" borderId="4" xfId="0" applyFont="1" applyFill="1" applyBorder="1" applyAlignment="1">
      <alignment horizontal="center" vertical="center"/>
    </xf>
    <xf numFmtId="1" fontId="2" fillId="0" borderId="5" xfId="1" applyNumberFormat="1" applyFont="1" applyFill="1" applyBorder="1" applyAlignment="1">
      <alignment horizontal="center" vertical="center" wrapText="1"/>
    </xf>
    <xf numFmtId="1" fontId="2" fillId="0" borderId="1" xfId="1" applyNumberFormat="1" applyFont="1" applyFill="1" applyBorder="1" applyAlignment="1">
      <alignment horizontal="left" vertical="center" wrapText="1"/>
    </xf>
    <xf numFmtId="0" fontId="0" fillId="0" borderId="1" xfId="0" applyFill="1" applyBorder="1"/>
    <xf numFmtId="0" fontId="2" fillId="0" borderId="1" xfId="0" applyFont="1" applyFill="1" applyBorder="1"/>
    <xf numFmtId="1" fontId="5" fillId="0" borderId="1" xfId="1" applyNumberFormat="1" applyFont="1" applyFill="1" applyBorder="1" applyAlignment="1">
      <alignment horizontal="center" vertical="center" wrapText="1"/>
    </xf>
    <xf numFmtId="0" fontId="2" fillId="0" borderId="1" xfId="0" applyFont="1" applyFill="1" applyBorder="1" applyAlignment="1">
      <alignment vertical="center"/>
    </xf>
    <xf numFmtId="0" fontId="2" fillId="0" borderId="1" xfId="0" applyFont="1" applyBorder="1"/>
    <xf numFmtId="1" fontId="2" fillId="0" borderId="1" xfId="1" applyNumberFormat="1" applyFont="1" applyBorder="1" applyAlignment="1">
      <alignment horizontal="right" vertical="center" wrapText="1"/>
    </xf>
    <xf numFmtId="0" fontId="0" fillId="0" borderId="1" xfId="0" applyBorder="1"/>
    <xf numFmtId="0" fontId="2" fillId="0" borderId="0" xfId="1" applyFont="1" applyFill="1" applyAlignment="1">
      <alignment horizontal="center" vertical="center"/>
    </xf>
    <xf numFmtId="0" fontId="2" fillId="0" borderId="2" xfId="1" applyFont="1" applyFill="1" applyBorder="1" applyAlignment="1">
      <alignment horizontal="center" vertical="center"/>
    </xf>
    <xf numFmtId="0" fontId="2" fillId="0" borderId="0" xfId="0" applyFont="1" applyFill="1" applyAlignment="1">
      <alignment horizontal="center" vertical="center" wrapText="1"/>
    </xf>
    <xf numFmtId="0" fontId="4" fillId="0" borderId="3" xfId="0" applyFont="1" applyFill="1" applyBorder="1" applyAlignment="1">
      <alignment horizontal="center" vertical="center"/>
    </xf>
    <xf numFmtId="0" fontId="2" fillId="0" borderId="0" xfId="0" applyFont="1" applyFill="1" applyAlignment="1">
      <alignment horizontal="center"/>
    </xf>
    <xf numFmtId="0" fontId="4" fillId="0" borderId="3" xfId="0" applyFont="1" applyFill="1" applyBorder="1" applyAlignment="1">
      <alignment horizontal="center" vertical="center" wrapText="1"/>
    </xf>
    <xf numFmtId="0" fontId="3" fillId="0" borderId="0" xfId="0" applyFont="1" applyFill="1" applyAlignment="1">
      <alignment horizontal="center"/>
    </xf>
  </cellXfs>
  <cellStyles count="2">
    <cellStyle name="Normal" xfId="0" builtinId="0"/>
    <cellStyle name="Normal_Hoja1" xfId="1" xr:uid="{A6BC9199-8177-4F15-B87C-31138F5A52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61913</xdr:colOff>
      <xdr:row>2</xdr:row>
      <xdr:rowOff>69057</xdr:rowOff>
    </xdr:from>
    <xdr:ext cx="823911" cy="959643"/>
    <xdr:pic>
      <xdr:nvPicPr>
        <xdr:cNvPr id="2" name="Imagen 1" descr="Alcaldia_SED-Grises-02">
          <a:extLst>
            <a:ext uri="{FF2B5EF4-FFF2-40B4-BE49-F238E27FC236}">
              <a16:creationId xmlns:a16="http://schemas.microsoft.com/office/drawing/2014/main" id="{376845FC-1AC7-4675-A1F1-52528141A7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3" y="450057"/>
          <a:ext cx="823911" cy="9596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udiencias/Resumen/Resumen%20audienci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t="str">
            <v>OCURRENCIA</v>
          </cell>
          <cell r="B1" t="str">
            <v xml:space="preserve">NIVEL JERÁRQUICO </v>
          </cell>
          <cell r="C1" t="str">
            <v>CARGO</v>
          </cell>
          <cell r="D1" t="str">
            <v>DEPENDENCIA</v>
          </cell>
          <cell r="E1"/>
          <cell r="F1" t="str">
            <v>Cédula</v>
          </cell>
          <cell r="G1" t="str">
            <v>Nombre</v>
          </cell>
          <cell r="H1" t="str">
            <v>Puesto</v>
          </cell>
          <cell r="I1" t="str">
            <v>Código</v>
          </cell>
          <cell r="J1" t="str">
            <v>Grado</v>
          </cell>
        </row>
        <row r="2">
          <cell r="A2">
            <v>1568</v>
          </cell>
          <cell r="B2" t="str">
            <v>Asistencial- Financiero</v>
          </cell>
          <cell r="C2" t="str">
            <v>407-27</v>
          </cell>
          <cell r="D2" t="str">
            <v>COLEGIO EL JAPON (IED)</v>
          </cell>
          <cell r="E2"/>
          <cell r="F2">
            <v>1014217051</v>
          </cell>
          <cell r="G2" t="str">
            <v>VEGA GOMEZ LUIS FELIPE</v>
          </cell>
          <cell r="H2">
            <v>367</v>
          </cell>
          <cell r="I2" t="str">
            <v>407</v>
          </cell>
          <cell r="J2" t="str">
            <v>11</v>
          </cell>
        </row>
        <row r="3">
          <cell r="A3">
            <v>2058</v>
          </cell>
          <cell r="B3" t="str">
            <v>Asistencial- Financiero</v>
          </cell>
          <cell r="C3" t="str">
            <v>407-27</v>
          </cell>
          <cell r="D3" t="str">
            <v>COLEGIO ATANASIO GIRARDOT (IED)</v>
          </cell>
          <cell r="E3"/>
          <cell r="F3">
            <v>51825537</v>
          </cell>
          <cell r="G3" t="str">
            <v>REYES CALDAS MARIA CRISTINA</v>
          </cell>
          <cell r="H3">
            <v>404</v>
          </cell>
          <cell r="I3" t="str">
            <v>407</v>
          </cell>
          <cell r="J3" t="str">
            <v>05</v>
          </cell>
        </row>
        <row r="4">
          <cell r="A4">
            <v>2192</v>
          </cell>
          <cell r="B4" t="str">
            <v>Asistencial- Financiero</v>
          </cell>
          <cell r="C4" t="str">
            <v>407-27</v>
          </cell>
          <cell r="D4" t="str">
            <v>COLEGIO REINO DE HOLANDA (IED)</v>
          </cell>
          <cell r="E4"/>
          <cell r="F4"/>
          <cell r="G4" t="e">
            <v>#N/A</v>
          </cell>
          <cell r="H4" t="e">
            <v>#N/A</v>
          </cell>
          <cell r="I4" t="e">
            <v>#N/A</v>
          </cell>
          <cell r="J4" t="e">
            <v>#N/A</v>
          </cell>
        </row>
        <row r="5">
          <cell r="A5">
            <v>1724</v>
          </cell>
          <cell r="B5" t="str">
            <v>Asistencial- Financiero</v>
          </cell>
          <cell r="C5" t="str">
            <v>407-27</v>
          </cell>
          <cell r="D5" t="str">
            <v>COLEGIO LA FLORESTA SUR (IED)</v>
          </cell>
          <cell r="E5"/>
          <cell r="F5">
            <v>79795484</v>
          </cell>
          <cell r="G5" t="str">
            <v>SANCHEZ HERNANDEZ CARLOS ALBERTO</v>
          </cell>
          <cell r="H5">
            <v>150</v>
          </cell>
          <cell r="I5" t="str">
            <v>407</v>
          </cell>
          <cell r="J5" t="str">
            <v>24</v>
          </cell>
        </row>
        <row r="6">
          <cell r="A6">
            <v>2830</v>
          </cell>
          <cell r="B6" t="str">
            <v>Asistencial- Financiero</v>
          </cell>
          <cell r="C6" t="str">
            <v>407-27</v>
          </cell>
          <cell r="D6" t="str">
            <v>COLEGIO JOSE JAIME ROJAS (IED) y COLEGIO LA JOYA</v>
          </cell>
          <cell r="E6"/>
          <cell r="F6"/>
          <cell r="G6" t="e">
            <v>#N/A</v>
          </cell>
          <cell r="H6" t="e">
            <v>#N/A</v>
          </cell>
          <cell r="I6" t="e">
            <v>#N/A</v>
          </cell>
          <cell r="J6" t="e">
            <v>#N/A</v>
          </cell>
        </row>
        <row r="7">
          <cell r="A7">
            <v>2185</v>
          </cell>
          <cell r="B7" t="str">
            <v>Asistencial- Biblioteca</v>
          </cell>
          <cell r="C7" t="str">
            <v>407-27</v>
          </cell>
          <cell r="D7" t="str">
            <v>COLEGIO SALUDCOOP SUR (IED)</v>
          </cell>
          <cell r="E7"/>
          <cell r="F7">
            <v>39761576</v>
          </cell>
          <cell r="G7" t="str">
            <v>ROLON RUIZ MARCELA</v>
          </cell>
          <cell r="H7">
            <v>53</v>
          </cell>
          <cell r="I7" t="str">
            <v>407</v>
          </cell>
          <cell r="J7" t="str">
            <v>24</v>
          </cell>
        </row>
        <row r="8">
          <cell r="A8">
            <v>898</v>
          </cell>
          <cell r="B8" t="str">
            <v>Asistencial- Biblioteca</v>
          </cell>
          <cell r="C8" t="str">
            <v>407-27</v>
          </cell>
          <cell r="D8" t="str">
            <v>COLEGIO MANUELITA SAENZ (IED)</v>
          </cell>
          <cell r="E8"/>
          <cell r="F8">
            <v>51978242</v>
          </cell>
          <cell r="G8" t="str">
            <v>GALINDO MARIA ISABEL</v>
          </cell>
          <cell r="H8">
            <v>42</v>
          </cell>
          <cell r="I8" t="str">
            <v>440</v>
          </cell>
          <cell r="J8" t="str">
            <v>24</v>
          </cell>
        </row>
        <row r="9">
          <cell r="A9">
            <v>828</v>
          </cell>
          <cell r="B9" t="str">
            <v>Asistencial- Biblioteca</v>
          </cell>
          <cell r="C9" t="str">
            <v>407-27</v>
          </cell>
          <cell r="D9" t="str">
            <v>COLEGIO ALTAMIRA SUR ORIENTAL (IED)</v>
          </cell>
          <cell r="E9"/>
          <cell r="F9">
            <v>80725620</v>
          </cell>
          <cell r="G9" t="str">
            <v>RODRIGUEZ PRIETO MICHEL WASTSON</v>
          </cell>
          <cell r="H9">
            <v>238</v>
          </cell>
          <cell r="I9" t="str">
            <v>407</v>
          </cell>
          <cell r="J9" t="str">
            <v>20</v>
          </cell>
        </row>
        <row r="10">
          <cell r="A10">
            <v>2131</v>
          </cell>
          <cell r="B10" t="str">
            <v>Asistencial- Biblioteca</v>
          </cell>
          <cell r="C10" t="str">
            <v>407-27</v>
          </cell>
          <cell r="D10" t="str">
            <v>COLEGIO GERARDO MOLINA RAMIREZ (IED)</v>
          </cell>
          <cell r="E10"/>
          <cell r="F10">
            <v>80051719</v>
          </cell>
          <cell r="G10" t="str">
            <v>RAMIREZ DIVANTOQUE LUIS ENRIQUE</v>
          </cell>
          <cell r="H10">
            <v>146</v>
          </cell>
          <cell r="I10" t="str">
            <v>407</v>
          </cell>
          <cell r="J10" t="str">
            <v>24</v>
          </cell>
        </row>
        <row r="11">
          <cell r="A11">
            <v>648</v>
          </cell>
          <cell r="B11" t="str">
            <v>Asistencial- Biblioteca</v>
          </cell>
          <cell r="C11" t="str">
            <v>407-27</v>
          </cell>
          <cell r="D11" t="str">
            <v>COLEGIO JOSE MARTI (IED)</v>
          </cell>
          <cell r="E11"/>
          <cell r="F11"/>
          <cell r="G11" t="str">
            <v>SANJUANELO BARRAZA YAMIL ANTONIO</v>
          </cell>
          <cell r="H11">
            <v>436</v>
          </cell>
          <cell r="I11" t="str">
            <v>407</v>
          </cell>
          <cell r="J11" t="str">
            <v>05</v>
          </cell>
        </row>
        <row r="12">
          <cell r="A12">
            <v>2154</v>
          </cell>
          <cell r="B12" t="str">
            <v>Asistencial- Almacén</v>
          </cell>
          <cell r="C12" t="str">
            <v>407-27</v>
          </cell>
          <cell r="D12" t="str">
            <v>COLEGIO MANUELITA SAENZ (IED)</v>
          </cell>
          <cell r="E12"/>
          <cell r="F12">
            <v>52823781</v>
          </cell>
          <cell r="G12" t="str">
            <v>RINCON LOPEZ ELSA JANETH</v>
          </cell>
          <cell r="H12">
            <v>231</v>
          </cell>
          <cell r="I12" t="str">
            <v>407</v>
          </cell>
          <cell r="J12" t="str">
            <v>20</v>
          </cell>
        </row>
        <row r="13">
          <cell r="A13">
            <v>2948</v>
          </cell>
          <cell r="B13" t="str">
            <v>Asistencial- Almacén</v>
          </cell>
          <cell r="C13" t="str">
            <v>407-27</v>
          </cell>
          <cell r="D13" t="str">
            <v>COLEGIO EL TESORO DE LA CUMBRE (IED)</v>
          </cell>
          <cell r="E13"/>
          <cell r="F13">
            <v>52089035</v>
          </cell>
          <cell r="G13" t="str">
            <v>MARTINEZ JULIETH ANDREA</v>
          </cell>
          <cell r="H13">
            <v>161</v>
          </cell>
          <cell r="I13" t="str">
            <v>440</v>
          </cell>
          <cell r="J13" t="str">
            <v>24</v>
          </cell>
        </row>
        <row r="14">
          <cell r="A14">
            <v>1679</v>
          </cell>
          <cell r="B14" t="str">
            <v>Asistencial- Almacén</v>
          </cell>
          <cell r="C14" t="str">
            <v>407-27</v>
          </cell>
          <cell r="D14" t="str">
            <v>COLEGIO HERNANDO DURAN DUSSAN (IED)</v>
          </cell>
          <cell r="E14"/>
          <cell r="F14">
            <v>68287541</v>
          </cell>
          <cell r="G14" t="str">
            <v>REY RINCON AZUCENA</v>
          </cell>
          <cell r="H14">
            <v>322</v>
          </cell>
          <cell r="I14" t="str">
            <v>440</v>
          </cell>
          <cell r="J14" t="str">
            <v>14</v>
          </cell>
        </row>
        <row r="15">
          <cell r="A15">
            <v>863</v>
          </cell>
          <cell r="B15" t="str">
            <v>Asistencial- Almacén</v>
          </cell>
          <cell r="C15" t="str">
            <v>407-27</v>
          </cell>
          <cell r="D15" t="str">
            <v>COLEGIO ATENAS (IED)</v>
          </cell>
          <cell r="E15"/>
          <cell r="F15"/>
          <cell r="G15" t="e">
            <v>#N/A</v>
          </cell>
          <cell r="H15" t="e">
            <v>#N/A</v>
          </cell>
          <cell r="I15" t="e">
            <v>#N/A</v>
          </cell>
          <cell r="J15" t="e">
            <v>#N/A</v>
          </cell>
        </row>
        <row r="16">
          <cell r="A16">
            <v>2401</v>
          </cell>
          <cell r="B16" t="str">
            <v>Asistencial- Almacén</v>
          </cell>
          <cell r="C16" t="str">
            <v>407-27</v>
          </cell>
          <cell r="D16" t="str">
            <v>COLEGIO TECNICO PALERMO (IED)</v>
          </cell>
          <cell r="E16"/>
          <cell r="F16">
            <v>51882236</v>
          </cell>
          <cell r="G16" t="str">
            <v>SANCHEZ MANRIQUE ELIZABETH</v>
          </cell>
          <cell r="H16">
            <v>392</v>
          </cell>
          <cell r="I16" t="str">
            <v>407</v>
          </cell>
          <cell r="J16" t="str">
            <v>05</v>
          </cell>
        </row>
        <row r="17">
          <cell r="A17">
            <v>725</v>
          </cell>
          <cell r="B17" t="str">
            <v>Asistencial- DILE</v>
          </cell>
          <cell r="C17" t="str">
            <v>407-27</v>
          </cell>
          <cell r="D17" t="str">
            <v>DIRECCIÓN LOCAL DE EDUCACIÓN 02- CHAPINERO</v>
          </cell>
          <cell r="E17"/>
          <cell r="F17">
            <v>79505893</v>
          </cell>
          <cell r="G17" t="str">
            <v>ARGUELLO ZAMBRANO EDWIN MAURICIO</v>
          </cell>
          <cell r="H17">
            <v>52</v>
          </cell>
          <cell r="I17" t="str">
            <v>407</v>
          </cell>
          <cell r="J17" t="str">
            <v>24</v>
          </cell>
        </row>
        <row r="18">
          <cell r="A18">
            <v>2649</v>
          </cell>
          <cell r="B18" t="str">
            <v>Asistencial- Administrativo</v>
          </cell>
          <cell r="C18" t="str">
            <v>407-27</v>
          </cell>
          <cell r="D18" t="str">
            <v>COLEGIO SAN AGUSTIN (IED)</v>
          </cell>
          <cell r="E18"/>
          <cell r="F18">
            <v>53048957</v>
          </cell>
          <cell r="G18" t="str">
            <v>VIRGUEZ AGUDELO LUZ ADRIANA</v>
          </cell>
          <cell r="H18">
            <v>298</v>
          </cell>
          <cell r="I18" t="str">
            <v>407</v>
          </cell>
          <cell r="J18" t="str">
            <v>15</v>
          </cell>
        </row>
        <row r="19">
          <cell r="A19">
            <v>1748</v>
          </cell>
          <cell r="B19" t="str">
            <v>Asistencial- Administrativo</v>
          </cell>
          <cell r="C19" t="str">
            <v>407-27</v>
          </cell>
          <cell r="D19" t="str">
            <v>COLEGIO INSTITUTO TECNICO RODRIGO DE TRIANA (IED)</v>
          </cell>
          <cell r="E19"/>
          <cell r="F19">
            <v>51969019</v>
          </cell>
          <cell r="G19" t="str">
            <v>NORE CARDENAS MARIA DORIS</v>
          </cell>
          <cell r="H19">
            <v>135</v>
          </cell>
          <cell r="I19" t="str">
            <v>407</v>
          </cell>
          <cell r="J19" t="str">
            <v>24</v>
          </cell>
        </row>
        <row r="20">
          <cell r="A20">
            <v>871</v>
          </cell>
          <cell r="B20" t="str">
            <v>Asistencial- Administrativo</v>
          </cell>
          <cell r="C20" t="str">
            <v>407-27</v>
          </cell>
          <cell r="D20" t="str">
            <v>COLEGIO EL RODEO (IED)</v>
          </cell>
          <cell r="E20"/>
          <cell r="F20">
            <v>39545753</v>
          </cell>
          <cell r="G20" t="str">
            <v>GARCIA MURTE MARTHA HELENA</v>
          </cell>
          <cell r="H20">
            <v>230</v>
          </cell>
          <cell r="I20" t="str">
            <v>407</v>
          </cell>
          <cell r="J20" t="str">
            <v>20</v>
          </cell>
        </row>
        <row r="21">
          <cell r="A21">
            <v>1497</v>
          </cell>
          <cell r="B21" t="str">
            <v>Asistencial- Administrativo</v>
          </cell>
          <cell r="C21" t="str">
            <v>407-27</v>
          </cell>
          <cell r="D21" t="str">
            <v>COLEGIO BOSANOVA (IED)</v>
          </cell>
          <cell r="E21"/>
          <cell r="F21">
            <v>52977398</v>
          </cell>
          <cell r="G21" t="str">
            <v>CIRANICICUA PEREZ NIEVES GEORGINA</v>
          </cell>
          <cell r="H21">
            <v>366</v>
          </cell>
          <cell r="I21" t="str">
            <v>407</v>
          </cell>
          <cell r="J21" t="str">
            <v>11</v>
          </cell>
        </row>
        <row r="22">
          <cell r="A22">
            <v>1889</v>
          </cell>
          <cell r="B22" t="str">
            <v>Asistencial- Secretario</v>
          </cell>
          <cell r="C22" t="str">
            <v>440-27</v>
          </cell>
          <cell r="D22" t="str">
            <v>COLEGIO INTEGRADO DE FONTIBON IBEP (IED)</v>
          </cell>
          <cell r="E22"/>
          <cell r="F22">
            <v>1016004759</v>
          </cell>
          <cell r="G22" t="str">
            <v>RODRIGUEZ PRIETO JULIETH VIVIANA</v>
          </cell>
          <cell r="H22">
            <v>209</v>
          </cell>
          <cell r="I22" t="str">
            <v>407</v>
          </cell>
          <cell r="J22" t="str">
            <v>20</v>
          </cell>
        </row>
        <row r="23">
          <cell r="A23">
            <v>1529</v>
          </cell>
          <cell r="B23" t="str">
            <v>Asistencial- Secretario</v>
          </cell>
          <cell r="C23" t="str">
            <v>440-27</v>
          </cell>
          <cell r="D23" t="str">
            <v>COLEGIO CARLOS ARANGO VELEZ (IED)</v>
          </cell>
          <cell r="E23"/>
          <cell r="F23">
            <v>1075241836</v>
          </cell>
          <cell r="G23" t="str">
            <v>CUELLAR FAJARDO DISNORY ANDREA</v>
          </cell>
          <cell r="H23">
            <v>51</v>
          </cell>
          <cell r="I23" t="str">
            <v>407</v>
          </cell>
          <cell r="J23" t="str">
            <v>24</v>
          </cell>
        </row>
        <row r="24">
          <cell r="A24">
            <v>1476</v>
          </cell>
          <cell r="B24" t="str">
            <v>Asistencial- Secretario</v>
          </cell>
          <cell r="C24" t="str">
            <v>440-27</v>
          </cell>
          <cell r="D24" t="str">
            <v>COLEGIO VILLAS DEL PROGRESO (IED)</v>
          </cell>
          <cell r="E24"/>
          <cell r="F24">
            <v>52765824</v>
          </cell>
          <cell r="G24" t="str">
            <v>PRADO PINEDA SARA MILENA</v>
          </cell>
          <cell r="H24">
            <v>252</v>
          </cell>
          <cell r="I24" t="str">
            <v>440</v>
          </cell>
          <cell r="J24" t="str">
            <v>19</v>
          </cell>
        </row>
        <row r="25">
          <cell r="A25">
            <v>1530</v>
          </cell>
          <cell r="B25" t="str">
            <v>Asistencial- Secretario</v>
          </cell>
          <cell r="C25" t="str">
            <v>440-27</v>
          </cell>
          <cell r="D25" t="str">
            <v>COLEGIO VENECIA (IED)</v>
          </cell>
          <cell r="E25"/>
          <cell r="F25">
            <v>52425534</v>
          </cell>
          <cell r="G25" t="str">
            <v>HIDALGO ROSERO YUDY HELENA</v>
          </cell>
          <cell r="H25">
            <v>203</v>
          </cell>
          <cell r="I25" t="str">
            <v>407</v>
          </cell>
          <cell r="J25" t="str">
            <v>20</v>
          </cell>
        </row>
        <row r="26">
          <cell r="A26">
            <v>2228</v>
          </cell>
          <cell r="B26" t="str">
            <v>Asistencial- Administrativo</v>
          </cell>
          <cell r="C26" t="str">
            <v>407-24</v>
          </cell>
          <cell r="D26" t="str">
            <v>COLEGIO CUNDINAMARCA (IED)</v>
          </cell>
          <cell r="E26"/>
          <cell r="F26">
            <v>39665525</v>
          </cell>
          <cell r="G26" t="str">
            <v>CASTRO MARTINEZ PIEDAD LILIANA</v>
          </cell>
          <cell r="H26">
            <v>175</v>
          </cell>
          <cell r="I26" t="str">
            <v>407</v>
          </cell>
          <cell r="J26" t="str">
            <v>11</v>
          </cell>
        </row>
        <row r="27">
          <cell r="A27">
            <v>2195</v>
          </cell>
          <cell r="B27" t="str">
            <v>Asistencial- Administrativo</v>
          </cell>
          <cell r="C27" t="str">
            <v>407-24</v>
          </cell>
          <cell r="D27" t="str">
            <v>COLEGIO GERARDO MOLINA RAMIREZ (IED)</v>
          </cell>
          <cell r="E27"/>
          <cell r="F27">
            <v>79873077</v>
          </cell>
          <cell r="G27" t="str">
            <v>ALVAREZ CHAVEZ CARLOS JAVIER</v>
          </cell>
          <cell r="H27">
            <v>151</v>
          </cell>
          <cell r="I27" t="str">
            <v>407</v>
          </cell>
          <cell r="J27" t="str">
            <v>14</v>
          </cell>
        </row>
        <row r="28">
          <cell r="A28">
            <v>724</v>
          </cell>
          <cell r="B28" t="str">
            <v>Asistencial- Administrativo</v>
          </cell>
          <cell r="C28" t="str">
            <v>407-24</v>
          </cell>
          <cell r="D28" t="str">
            <v>COLEGIO EL TESORO DE LA CUMBRE (IED)</v>
          </cell>
          <cell r="E28"/>
          <cell r="F28">
            <v>53140102</v>
          </cell>
          <cell r="G28" t="str">
            <v>GONZALEZ FRANCO FLOR ESPERANZA</v>
          </cell>
          <cell r="H28">
            <v>236</v>
          </cell>
          <cell r="I28" t="str">
            <v>407</v>
          </cell>
          <cell r="J28" t="str">
            <v>05</v>
          </cell>
        </row>
        <row r="29">
          <cell r="A29">
            <v>1182</v>
          </cell>
          <cell r="B29" t="str">
            <v>Asistencial- Administrativo</v>
          </cell>
          <cell r="C29" t="str">
            <v>407-24</v>
          </cell>
          <cell r="D29" t="str">
            <v>COLEGIO INSTITUTO TECNICO INDUSTRIAL PILOTO (IED)</v>
          </cell>
          <cell r="E29"/>
          <cell r="F29">
            <v>39709493</v>
          </cell>
          <cell r="G29" t="str">
            <v>RODRIGUEZ BARAJAS MARIA DEL TRANSITO</v>
          </cell>
          <cell r="H29">
            <v>213</v>
          </cell>
          <cell r="I29" t="str">
            <v>407</v>
          </cell>
          <cell r="J29" t="str">
            <v>05</v>
          </cell>
        </row>
        <row r="30">
          <cell r="A30">
            <v>1321</v>
          </cell>
          <cell r="B30" t="str">
            <v>Asistencial- Administrativo</v>
          </cell>
          <cell r="C30" t="str">
            <v>407-24</v>
          </cell>
          <cell r="D30" t="str">
            <v>COLEGIO GRANCOLOMBIANO (IED)</v>
          </cell>
          <cell r="E30"/>
          <cell r="F30">
            <v>51994054</v>
          </cell>
          <cell r="G30" t="str">
            <v>GONZALEZ TUNJANO ALEXANDRA</v>
          </cell>
          <cell r="H30">
            <v>169</v>
          </cell>
          <cell r="I30" t="str">
            <v>407</v>
          </cell>
          <cell r="J30" t="str">
            <v>13</v>
          </cell>
        </row>
        <row r="31">
          <cell r="A31">
            <v>2554</v>
          </cell>
          <cell r="B31" t="str">
            <v>Asistencial- Administrativo</v>
          </cell>
          <cell r="C31" t="str">
            <v>407-24</v>
          </cell>
          <cell r="D31" t="str">
            <v>COLEGIO MARCO ANTONIO CARREÑO SILVA (IED)</v>
          </cell>
          <cell r="E31"/>
          <cell r="F31">
            <v>1026566922</v>
          </cell>
          <cell r="G31" t="str">
            <v>GOMEZ PINILLA JOSE LUIS</v>
          </cell>
          <cell r="H31">
            <v>81</v>
          </cell>
          <cell r="I31" t="str">
            <v>440</v>
          </cell>
          <cell r="J31" t="str">
            <v>19</v>
          </cell>
        </row>
        <row r="32">
          <cell r="A32">
            <v>998</v>
          </cell>
          <cell r="B32" t="str">
            <v>Asistencial- Administrativo</v>
          </cell>
          <cell r="C32" t="str">
            <v>407-24</v>
          </cell>
          <cell r="D32" t="str">
            <v>COLEGIO LOS COMUNEROS - OSWALDO GUAYAZAMIN (IED)</v>
          </cell>
          <cell r="E32"/>
          <cell r="F32"/>
          <cell r="G32" t="e">
            <v>#N/A</v>
          </cell>
          <cell r="H32" t="e">
            <v>#N/A</v>
          </cell>
          <cell r="I32" t="e">
            <v>#N/A</v>
          </cell>
          <cell r="J32" t="e">
            <v>#N/A</v>
          </cell>
        </row>
        <row r="33">
          <cell r="A33">
            <v>1092</v>
          </cell>
          <cell r="B33" t="str">
            <v>Asistencial- Administrativo</v>
          </cell>
          <cell r="C33" t="str">
            <v>407-24</v>
          </cell>
          <cell r="D33" t="str">
            <v>COLEGIO EL CORTIJO - VIANEY (IED)</v>
          </cell>
          <cell r="E33"/>
          <cell r="F33"/>
          <cell r="G33" t="e">
            <v>#N/A</v>
          </cell>
          <cell r="H33" t="e">
            <v>#N/A</v>
          </cell>
          <cell r="I33" t="e">
            <v>#N/A</v>
          </cell>
          <cell r="J33" t="e">
            <v>#N/A</v>
          </cell>
        </row>
        <row r="34">
          <cell r="A34">
            <v>688</v>
          </cell>
          <cell r="B34" t="str">
            <v>Asistencial- Administrativo</v>
          </cell>
          <cell r="C34" t="str">
            <v>407-24</v>
          </cell>
          <cell r="D34" t="str">
            <v>COLEGIO SALUDCOOP NORTE (IED)</v>
          </cell>
          <cell r="E34"/>
          <cell r="F34">
            <v>8512278</v>
          </cell>
          <cell r="G34" t="str">
            <v>SANJUANELO BARRAZA YAMIL ANTONIO</v>
          </cell>
          <cell r="H34">
            <v>229</v>
          </cell>
          <cell r="I34" t="str">
            <v>407</v>
          </cell>
          <cell r="J34" t="str">
            <v>05</v>
          </cell>
        </row>
        <row r="35">
          <cell r="A35">
            <v>2285</v>
          </cell>
          <cell r="B35" t="str">
            <v>Asistencial- Administrativo</v>
          </cell>
          <cell r="C35" t="str">
            <v>407-24</v>
          </cell>
          <cell r="D35" t="str">
            <v>COLEGIO JUAN LOZANO Y LOZANO (IED)</v>
          </cell>
          <cell r="E35"/>
          <cell r="F35">
            <v>51954079</v>
          </cell>
          <cell r="G35" t="str">
            <v>LÓPEZ CASTRO SANDRA PATRICIA</v>
          </cell>
          <cell r="H35">
            <v>224</v>
          </cell>
          <cell r="I35" t="str">
            <v>407</v>
          </cell>
          <cell r="J35" t="str">
            <v>05</v>
          </cell>
        </row>
        <row r="36">
          <cell r="A36">
            <v>1873</v>
          </cell>
          <cell r="B36" t="str">
            <v>Asistencial- Administrativo</v>
          </cell>
          <cell r="C36" t="str">
            <v>407-24</v>
          </cell>
          <cell r="D36" t="str">
            <v>COLEGIO RUFINO JOSE CUERVO (IED)</v>
          </cell>
          <cell r="E36"/>
          <cell r="F36">
            <v>79692791</v>
          </cell>
          <cell r="G36" t="str">
            <v>ACHURY PINZON HAROLD YESID</v>
          </cell>
          <cell r="H36">
            <v>233</v>
          </cell>
          <cell r="I36" t="str">
            <v>407</v>
          </cell>
          <cell r="J36" t="str">
            <v>05</v>
          </cell>
        </row>
        <row r="37">
          <cell r="A37">
            <v>2529</v>
          </cell>
          <cell r="B37" t="str">
            <v>Asistencial- Almacén</v>
          </cell>
          <cell r="C37" t="str">
            <v>407-24</v>
          </cell>
          <cell r="D37" t="str">
            <v>COLEGIO PARAISO MIRADOR (IED)</v>
          </cell>
          <cell r="E37"/>
          <cell r="F37"/>
          <cell r="G37" t="e">
            <v>#N/A</v>
          </cell>
          <cell r="H37" t="e">
            <v>#N/A</v>
          </cell>
          <cell r="I37" t="e">
            <v>#N/A</v>
          </cell>
          <cell r="J37" t="e">
            <v>#N/A</v>
          </cell>
        </row>
        <row r="38">
          <cell r="A38">
            <v>2233</v>
          </cell>
          <cell r="B38" t="str">
            <v>Asistencial- Almacén</v>
          </cell>
          <cell r="C38" t="str">
            <v>407-24</v>
          </cell>
          <cell r="D38" t="str">
            <v>COLEGIO EL SALITRE - SUBA (IED)</v>
          </cell>
          <cell r="E38"/>
          <cell r="F38">
            <v>52224044</v>
          </cell>
          <cell r="G38" t="str">
            <v>ROA HERNANDEZ VIVIAN YINETH</v>
          </cell>
          <cell r="H38">
            <v>87</v>
          </cell>
          <cell r="I38" t="str">
            <v>440</v>
          </cell>
          <cell r="J38" t="str">
            <v>17</v>
          </cell>
        </row>
        <row r="39">
          <cell r="A39">
            <v>387</v>
          </cell>
          <cell r="B39" t="str">
            <v>Asistencial-Secretario</v>
          </cell>
          <cell r="C39" t="str">
            <v>425-24</v>
          </cell>
          <cell r="D39" t="str">
            <v>DIRECCIÓN DE INCLUSIÓN E INTEGRACIÓN DE POBLACIONES</v>
          </cell>
          <cell r="E39"/>
          <cell r="F39">
            <v>72238742</v>
          </cell>
          <cell r="G39" t="str">
            <v>FERREIRA MEZA DOUGLAS ALBERTO</v>
          </cell>
          <cell r="H39">
            <v>28</v>
          </cell>
          <cell r="I39" t="str">
            <v>407</v>
          </cell>
          <cell r="J39" t="str">
            <v>20</v>
          </cell>
        </row>
        <row r="40">
          <cell r="A40">
            <v>2952</v>
          </cell>
          <cell r="B40" t="str">
            <v>Asistencial- Secretario</v>
          </cell>
          <cell r="C40" t="str">
            <v>440-24</v>
          </cell>
          <cell r="D40" t="str">
            <v>COLEGIO CONFEDERACION BRISAS DEL DIAMANTE (IED)</v>
          </cell>
          <cell r="E40"/>
          <cell r="F40"/>
          <cell r="G40" t="e">
            <v>#N/A</v>
          </cell>
          <cell r="H40" t="e">
            <v>#N/A</v>
          </cell>
          <cell r="I40" t="e">
            <v>#N/A</v>
          </cell>
          <cell r="J40" t="e">
            <v>#N/A</v>
          </cell>
        </row>
        <row r="41">
          <cell r="A41">
            <v>2133</v>
          </cell>
          <cell r="B41" t="str">
            <v>Asistencial- Secretario</v>
          </cell>
          <cell r="C41" t="str">
            <v>440-24</v>
          </cell>
          <cell r="D41" t="str">
            <v>COLEGIO O.E.A. (IED)</v>
          </cell>
          <cell r="E41"/>
          <cell r="F41">
            <v>52739553</v>
          </cell>
          <cell r="G41" t="str">
            <v>DEL BUSTO MARTINEZ AIDA YOLIMA</v>
          </cell>
          <cell r="H41">
            <v>125</v>
          </cell>
          <cell r="I41" t="str">
            <v>407</v>
          </cell>
          <cell r="J41" t="str">
            <v>14</v>
          </cell>
        </row>
        <row r="42">
          <cell r="A42">
            <v>1269</v>
          </cell>
          <cell r="B42" t="str">
            <v>Asistencial- Biblioteca</v>
          </cell>
          <cell r="C42" t="str">
            <v>407-24</v>
          </cell>
          <cell r="D42" t="str">
            <v>COLEGIO NICOLAS BUENAVENTURA (IED)</v>
          </cell>
          <cell r="E42"/>
          <cell r="F42">
            <v>1015429116</v>
          </cell>
          <cell r="G42" t="str">
            <v>FLOREZ CASTAÑEDA LAURA JUDITH</v>
          </cell>
          <cell r="H42">
            <v>231</v>
          </cell>
          <cell r="I42" t="str">
            <v>407</v>
          </cell>
          <cell r="J42" t="str">
            <v>05</v>
          </cell>
        </row>
        <row r="43">
          <cell r="A43">
            <v>240</v>
          </cell>
          <cell r="B43" t="str">
            <v>Asistencial</v>
          </cell>
          <cell r="C43" t="str">
            <v>407-24</v>
          </cell>
          <cell r="D43" t="str">
            <v>OFICINA DE ESCALAFÓN DOCENTE</v>
          </cell>
          <cell r="E43"/>
          <cell r="F43">
            <v>51612519</v>
          </cell>
          <cell r="G43" t="str">
            <v>GOMEZ SIVA ANA LUCIA</v>
          </cell>
          <cell r="H43">
            <v>2</v>
          </cell>
          <cell r="I43" t="str">
            <v>407</v>
          </cell>
          <cell r="J43" t="str">
            <v>22</v>
          </cell>
        </row>
        <row r="44">
          <cell r="A44">
            <v>670</v>
          </cell>
          <cell r="B44" t="str">
            <v>Asistencial</v>
          </cell>
          <cell r="C44" t="str">
            <v>407-20</v>
          </cell>
          <cell r="D44" t="str">
            <v>COLEGIO MISAEL PASTRANA BORRERO (IED)</v>
          </cell>
          <cell r="E44"/>
          <cell r="F44"/>
          <cell r="G44" t="e">
            <v>#N/A</v>
          </cell>
          <cell r="H44" t="e">
            <v>#N/A</v>
          </cell>
          <cell r="I44" t="e">
            <v>#N/A</v>
          </cell>
          <cell r="J44" t="e">
            <v>#N/A</v>
          </cell>
        </row>
        <row r="45">
          <cell r="A45">
            <v>833</v>
          </cell>
          <cell r="B45" t="str">
            <v>Asistencial</v>
          </cell>
          <cell r="C45" t="str">
            <v>407-20</v>
          </cell>
          <cell r="D45" t="str">
            <v>COLEGIO MONTEBELLO (IED)</v>
          </cell>
          <cell r="E45"/>
          <cell r="F45">
            <v>78032807</v>
          </cell>
          <cell r="G45" t="str">
            <v>LOPEZ NEGRETE ALEJANDRO MANUEL</v>
          </cell>
          <cell r="H45">
            <v>182</v>
          </cell>
          <cell r="I45" t="str">
            <v>407</v>
          </cell>
          <cell r="J45" t="str">
            <v>05</v>
          </cell>
        </row>
        <row r="46">
          <cell r="A46">
            <v>1700</v>
          </cell>
          <cell r="B46" t="str">
            <v>Asistencial</v>
          </cell>
          <cell r="C46" t="str">
            <v>407-20</v>
          </cell>
          <cell r="D46" t="str">
            <v>COLEGIO MANUEL CEPEDA VARGAS (IED)</v>
          </cell>
          <cell r="E46"/>
          <cell r="F46">
            <v>63398598</v>
          </cell>
          <cell r="G46" t="str">
            <v>HERNANDEZ HERRERA MARTHA LIZZETH</v>
          </cell>
          <cell r="H46">
            <v>208</v>
          </cell>
          <cell r="I46" t="str">
            <v>407</v>
          </cell>
          <cell r="J46" t="str">
            <v>05</v>
          </cell>
        </row>
        <row r="47">
          <cell r="A47">
            <v>2904</v>
          </cell>
          <cell r="B47" t="str">
            <v>Asistencial</v>
          </cell>
          <cell r="C47" t="str">
            <v>407-20</v>
          </cell>
          <cell r="D47" t="str">
            <v>COLEGIO DIVINO MAESTRO (IED)</v>
          </cell>
          <cell r="E47"/>
          <cell r="F47">
            <v>53140102</v>
          </cell>
          <cell r="G47" t="str">
            <v>GONZALEZ FRANCO FLOR ESPERANZA</v>
          </cell>
          <cell r="H47">
            <v>176</v>
          </cell>
          <cell r="I47" t="str">
            <v>407</v>
          </cell>
          <cell r="J47" t="str">
            <v>05</v>
          </cell>
        </row>
        <row r="48">
          <cell r="A48">
            <v>1288</v>
          </cell>
          <cell r="B48" t="str">
            <v>Asistencial</v>
          </cell>
          <cell r="C48" t="str">
            <v>407-20</v>
          </cell>
          <cell r="D48" t="str">
            <v>COLEGIO CEDID SAN PABLO (IED)</v>
          </cell>
          <cell r="E48"/>
          <cell r="F48"/>
          <cell r="G48" t="e">
            <v>#N/A</v>
          </cell>
          <cell r="H48" t="e">
            <v>#N/A</v>
          </cell>
          <cell r="I48" t="e">
            <v>#N/A</v>
          </cell>
          <cell r="J48" t="e">
            <v>#N/A</v>
          </cell>
        </row>
        <row r="49">
          <cell r="A49">
            <v>1026</v>
          </cell>
          <cell r="B49" t="str">
            <v>Asistencial</v>
          </cell>
          <cell r="C49" t="str">
            <v>407-20</v>
          </cell>
          <cell r="D49" t="str">
            <v>COLEGIO DIEGO MONTAÑA CUELLAR (IED)</v>
          </cell>
          <cell r="E49"/>
          <cell r="F49"/>
          <cell r="G49" t="e">
            <v>#N/A</v>
          </cell>
          <cell r="H49" t="e">
            <v>#N/A</v>
          </cell>
          <cell r="I49" t="e">
            <v>#N/A</v>
          </cell>
          <cell r="J49" t="e">
            <v>#N/A</v>
          </cell>
        </row>
        <row r="50">
          <cell r="A50">
            <v>834</v>
          </cell>
          <cell r="B50" t="str">
            <v>Asistencial</v>
          </cell>
          <cell r="C50" t="str">
            <v>407-20</v>
          </cell>
          <cell r="D50" t="str">
            <v>COLEGIO SAN CRISTOBAL SUR (IED)</v>
          </cell>
          <cell r="E50"/>
          <cell r="F50"/>
          <cell r="G50" t="e">
            <v>#N/A</v>
          </cell>
          <cell r="H50" t="e">
            <v>#N/A</v>
          </cell>
          <cell r="I50" t="e">
            <v>#N/A</v>
          </cell>
          <cell r="J50" t="e">
            <v>#N/A</v>
          </cell>
        </row>
        <row r="51">
          <cell r="A51">
            <v>259</v>
          </cell>
          <cell r="B51" t="str">
            <v>Asistencial</v>
          </cell>
          <cell r="C51" t="str">
            <v>407-20</v>
          </cell>
          <cell r="D51" t="str">
            <v>OFICINA DE NÓMINA</v>
          </cell>
          <cell r="E51"/>
          <cell r="F51">
            <v>52101469</v>
          </cell>
          <cell r="G51" t="str">
            <v>NEIRA GOMEZ LUZ AMANDA</v>
          </cell>
          <cell r="H51">
            <v>51</v>
          </cell>
          <cell r="I51" t="str">
            <v>407</v>
          </cell>
          <cell r="J51" t="str">
            <v>16</v>
          </cell>
        </row>
        <row r="52">
          <cell r="A52">
            <v>365</v>
          </cell>
          <cell r="B52" t="str">
            <v>Asistencial</v>
          </cell>
          <cell r="C52" t="str">
            <v>407-20</v>
          </cell>
          <cell r="D52" t="str">
            <v>OFICINA DE SERVICIO AL CIUDADANO</v>
          </cell>
          <cell r="E52"/>
          <cell r="F52">
            <v>80824800</v>
          </cell>
          <cell r="G52" t="str">
            <v>MORALES SAENZ JOHAN ANDRES</v>
          </cell>
          <cell r="H52">
            <v>86</v>
          </cell>
          <cell r="I52" t="str">
            <v>407</v>
          </cell>
          <cell r="J52" t="str">
            <v>14</v>
          </cell>
        </row>
        <row r="53">
          <cell r="A53">
            <v>547</v>
          </cell>
          <cell r="B53" t="str">
            <v>Asistencial</v>
          </cell>
          <cell r="C53" t="str">
            <v>407-20</v>
          </cell>
          <cell r="D53" t="str">
            <v>DIRECCIÓN DE BIENESTAR ESTUDIANTIL</v>
          </cell>
          <cell r="E53"/>
          <cell r="F53">
            <v>20646247</v>
          </cell>
          <cell r="G53" t="str">
            <v>SANCHEZ ROMERO MARIA ANGELICA</v>
          </cell>
          <cell r="H53">
            <v>27</v>
          </cell>
          <cell r="I53" t="str">
            <v>407</v>
          </cell>
          <cell r="J53" t="str">
            <v>18</v>
          </cell>
        </row>
        <row r="54">
          <cell r="A54">
            <v>1351</v>
          </cell>
          <cell r="B54" t="str">
            <v>Asistencial</v>
          </cell>
          <cell r="C54" t="str">
            <v>407-20</v>
          </cell>
          <cell r="D54" t="str">
            <v>DIRECCIÓN LOCAL DE EDUCACIÓN 14 - LOS MARTIRES</v>
          </cell>
          <cell r="E54"/>
          <cell r="F54">
            <v>52100335</v>
          </cell>
          <cell r="G54" t="str">
            <v>NUMPAQUE BECERRA SONIA PATRICIA</v>
          </cell>
          <cell r="H54">
            <v>49</v>
          </cell>
          <cell r="I54" t="str">
            <v>440</v>
          </cell>
          <cell r="J54" t="str">
            <v>16</v>
          </cell>
        </row>
        <row r="55">
          <cell r="A55">
            <v>212</v>
          </cell>
          <cell r="B55" t="str">
            <v>Asistencial</v>
          </cell>
          <cell r="C55" t="str">
            <v>407-20</v>
          </cell>
          <cell r="D55" t="str">
            <v>OFICINA DE PERSONAL</v>
          </cell>
          <cell r="E55"/>
          <cell r="F55">
            <v>79788547</v>
          </cell>
          <cell r="G55" t="str">
            <v>PEÑA ANDRES MAURICIO</v>
          </cell>
          <cell r="H55">
            <v>21</v>
          </cell>
          <cell r="I55" t="str">
            <v>407</v>
          </cell>
          <cell r="J55" t="str">
            <v>19</v>
          </cell>
        </row>
        <row r="56">
          <cell r="A56">
            <v>109</v>
          </cell>
          <cell r="B56" t="str">
            <v>Asistencial</v>
          </cell>
          <cell r="C56" t="str">
            <v>407-19</v>
          </cell>
          <cell r="D56" t="str">
            <v>OFICINA CONTROL DISCIPLINARIO</v>
          </cell>
          <cell r="E56"/>
          <cell r="F56">
            <v>1030542746</v>
          </cell>
          <cell r="G56" t="str">
            <v>RINCON REINA JOHN ALEXANDER</v>
          </cell>
          <cell r="H56">
            <v>105</v>
          </cell>
          <cell r="I56" t="str">
            <v>440</v>
          </cell>
          <cell r="J56" t="str">
            <v>09</v>
          </cell>
        </row>
        <row r="57">
          <cell r="A57">
            <v>598</v>
          </cell>
          <cell r="B57" t="str">
            <v>Asistencial- Secretario</v>
          </cell>
          <cell r="C57" t="str">
            <v>440-19</v>
          </cell>
          <cell r="D57" t="str">
            <v>DIRECCIÓN DE INSPECCIÓN Y VIGILANCIA</v>
          </cell>
          <cell r="E57"/>
          <cell r="F57">
            <v>39631400</v>
          </cell>
          <cell r="G57" t="str">
            <v>MATEUS CRISTANCHO OLGA LUCIA</v>
          </cell>
          <cell r="H57">
            <v>104</v>
          </cell>
          <cell r="I57" t="str">
            <v>407</v>
          </cell>
          <cell r="J57" t="str">
            <v>09</v>
          </cell>
        </row>
        <row r="58">
          <cell r="A58">
            <v>115</v>
          </cell>
          <cell r="B58" t="str">
            <v>Asistencial- Secretario</v>
          </cell>
          <cell r="C58" t="str">
            <v>440-19</v>
          </cell>
          <cell r="D58" t="str">
            <v>DIRECCIÓN DE DOTACIONES ESCOLARES</v>
          </cell>
          <cell r="E58"/>
          <cell r="F58">
            <v>52068524</v>
          </cell>
          <cell r="G58" t="str">
            <v>CALDERON CORZO LIGIA</v>
          </cell>
          <cell r="H58">
            <v>133</v>
          </cell>
          <cell r="I58" t="str">
            <v>407</v>
          </cell>
          <cell r="J58" t="str">
            <v>05</v>
          </cell>
        </row>
        <row r="59">
          <cell r="A59">
            <v>261</v>
          </cell>
          <cell r="B59" t="str">
            <v>Asistencial- Secretario</v>
          </cell>
          <cell r="C59" t="str">
            <v>440-19</v>
          </cell>
          <cell r="D59" t="str">
            <v>OFICINA DE NÓMINA</v>
          </cell>
          <cell r="E59"/>
          <cell r="F59">
            <v>80374602</v>
          </cell>
          <cell r="G59" t="str">
            <v>ESCARRAGA PENUELA ALBERTO</v>
          </cell>
          <cell r="H59">
            <v>122</v>
          </cell>
          <cell r="I59" t="str">
            <v>407</v>
          </cell>
          <cell r="J59" t="str">
            <v>05</v>
          </cell>
        </row>
        <row r="60">
          <cell r="A60">
            <v>969</v>
          </cell>
          <cell r="B60" t="str">
            <v>Asistencial- Secretario</v>
          </cell>
          <cell r="C60" t="str">
            <v>440-17</v>
          </cell>
          <cell r="D60" t="str">
            <v>DIRECCIÓN LOCAL DE EDUCACIÓN 05 - USME</v>
          </cell>
          <cell r="E60"/>
          <cell r="F60"/>
          <cell r="G60" t="e">
            <v>#N/A</v>
          </cell>
          <cell r="H60"/>
          <cell r="I60"/>
          <cell r="J60"/>
        </row>
        <row r="61">
          <cell r="A61">
            <v>1908</v>
          </cell>
          <cell r="B61" t="str">
            <v>Asistencial</v>
          </cell>
          <cell r="C61" t="str">
            <v>407-16</v>
          </cell>
          <cell r="D61" t="str">
            <v>DIRECCIÓN LOCAL DE EDUCACIÓN 10 - ENGATIVA</v>
          </cell>
          <cell r="E61"/>
          <cell r="F61">
            <v>51932037</v>
          </cell>
          <cell r="G61" t="str">
            <v>ROA HERNANDEZ NANCY SEYNE</v>
          </cell>
          <cell r="H61">
            <v>98</v>
          </cell>
          <cell r="I61" t="str">
            <v>407</v>
          </cell>
          <cell r="J61" t="str">
            <v>05</v>
          </cell>
        </row>
        <row r="62">
          <cell r="A62">
            <v>2387</v>
          </cell>
          <cell r="B62" t="str">
            <v>Asistencial- Secretario</v>
          </cell>
          <cell r="C62" t="str">
            <v>440-14</v>
          </cell>
          <cell r="D62" t="str">
            <v>DIRECCIÓN LOCAL DE EDUCACIÓN 09 - FONTIBON</v>
          </cell>
          <cell r="E62"/>
          <cell r="F62">
            <v>79370462</v>
          </cell>
          <cell r="G62" t="str">
            <v>HERNANDEZ CORTES JOSE GUILLERMO</v>
          </cell>
          <cell r="H62">
            <v>117</v>
          </cell>
          <cell r="I62" t="str">
            <v>407</v>
          </cell>
          <cell r="J62" t="str">
            <v>05</v>
          </cell>
        </row>
        <row r="63">
          <cell r="A63">
            <v>643</v>
          </cell>
          <cell r="B63" t="str">
            <v>Asistencial- Secretario</v>
          </cell>
          <cell r="C63" t="str">
            <v>440-14</v>
          </cell>
          <cell r="D63" t="str">
            <v>DIRECCIÓN LOCAL DE EDUCACIÓN 01 - USAQUEN</v>
          </cell>
          <cell r="E63"/>
          <cell r="F63">
            <v>39646205</v>
          </cell>
          <cell r="G63" t="str">
            <v>RODRIGUEZ PADILLA ANA CLODOMILA</v>
          </cell>
          <cell r="H63">
            <v>85</v>
          </cell>
          <cell r="I63" t="str">
            <v>407</v>
          </cell>
          <cell r="J63" t="str">
            <v>05</v>
          </cell>
        </row>
        <row r="64">
          <cell r="A64">
            <v>2456</v>
          </cell>
          <cell r="B64" t="str">
            <v>Asistencial</v>
          </cell>
          <cell r="C64" t="str">
            <v>407-13</v>
          </cell>
          <cell r="D64" t="str">
            <v>DIRECCIÓN LOCAL DE EDUCACIÓN 03 - 17 - SANTA FE Y LA CANDELARIA</v>
          </cell>
          <cell r="E64"/>
          <cell r="F64">
            <v>51754305</v>
          </cell>
          <cell r="G64" t="str">
            <v>BAYONA LOPEZ LUZ MARINA</v>
          </cell>
          <cell r="H64">
            <v>53</v>
          </cell>
          <cell r="I64" t="str">
            <v>407</v>
          </cell>
          <cell r="J64" t="str">
            <v>05</v>
          </cell>
        </row>
        <row r="65">
          <cell r="A65">
            <v>1266</v>
          </cell>
          <cell r="B65" t="str">
            <v>Asistencial</v>
          </cell>
          <cell r="C65" t="str">
            <v>407-13</v>
          </cell>
          <cell r="D65" t="str">
            <v>DIRECCIÓN LOCAL DE EDUCACIÓN 19 - CIUDAD BOLIVAR</v>
          </cell>
          <cell r="E65"/>
          <cell r="F65"/>
          <cell r="G65" t="e">
            <v>#N/A</v>
          </cell>
          <cell r="H65" t="e">
            <v>#N/A</v>
          </cell>
          <cell r="I65" t="e">
            <v>#N/A</v>
          </cell>
          <cell r="J65" t="e">
            <v>#N/A</v>
          </cell>
        </row>
        <row r="66">
          <cell r="A66">
            <v>258</v>
          </cell>
          <cell r="B66" t="str">
            <v>Asistencial</v>
          </cell>
          <cell r="C66" t="str">
            <v>407-13</v>
          </cell>
          <cell r="D66" t="str">
            <v>OFICINA DE NÓMINA</v>
          </cell>
          <cell r="E66"/>
          <cell r="F66">
            <v>1102831769</v>
          </cell>
          <cell r="G66" t="str">
            <v>DIAZ ALMANZA ADRIANA ISABEL</v>
          </cell>
          <cell r="H66">
            <v>55</v>
          </cell>
          <cell r="I66" t="str">
            <v>407</v>
          </cell>
          <cell r="J66" t="str">
            <v>05</v>
          </cell>
        </row>
        <row r="67">
          <cell r="A67">
            <v>1823</v>
          </cell>
          <cell r="B67" t="str">
            <v>Asistencial</v>
          </cell>
          <cell r="C67" t="str">
            <v>407-13</v>
          </cell>
          <cell r="D67" t="str">
            <v>DIRECCIÓN LOCAL DE EDUCACIÓN 09 - FONTIBON</v>
          </cell>
          <cell r="E67"/>
          <cell r="F67"/>
          <cell r="G67" t="e">
            <v>#N/A</v>
          </cell>
          <cell r="H67" t="e">
            <v>#N/A</v>
          </cell>
          <cell r="I67" t="e">
            <v>#N/A</v>
          </cell>
          <cell r="J67" t="e">
            <v>#N/A</v>
          </cell>
        </row>
        <row r="68">
          <cell r="A68">
            <v>2325</v>
          </cell>
          <cell r="B68" t="str">
            <v>Asistencial</v>
          </cell>
          <cell r="C68" t="str">
            <v>407-13</v>
          </cell>
          <cell r="D68" t="str">
            <v>DIRECCIÓN LOCAL DE EDUCACIÓN 12 - BARRIOS UNIDOS</v>
          </cell>
          <cell r="E68"/>
          <cell r="F68">
            <v>80472560</v>
          </cell>
          <cell r="G68" t="str">
            <v>OSPINA GONZALEZ JIMMY WALTER</v>
          </cell>
          <cell r="H68">
            <v>79</v>
          </cell>
          <cell r="I68" t="str">
            <v>407</v>
          </cell>
          <cell r="J68" t="str">
            <v>05</v>
          </cell>
        </row>
        <row r="69">
          <cell r="A69">
            <v>3007</v>
          </cell>
          <cell r="B69" t="str">
            <v>Asistencial</v>
          </cell>
          <cell r="C69" t="str">
            <v>407-11</v>
          </cell>
          <cell r="D69" t="str">
            <v>DIRECCIÓN DE CONSTRUCCIÓN Y CONSERVACIÓN DE ESTABLECIMIENTOS EDUCATIVOS</v>
          </cell>
          <cell r="E69"/>
          <cell r="F69"/>
          <cell r="G69" t="e">
            <v>#N/A</v>
          </cell>
          <cell r="H69" t="e">
            <v>#N/A</v>
          </cell>
          <cell r="I69" t="e">
            <v>#N/A</v>
          </cell>
          <cell r="J69" t="e">
            <v>#N/A</v>
          </cell>
        </row>
        <row r="70">
          <cell r="A70">
            <v>592</v>
          </cell>
          <cell r="B70" t="str">
            <v>Asistencial</v>
          </cell>
          <cell r="C70" t="str">
            <v>407-11</v>
          </cell>
          <cell r="D70" t="str">
            <v>DIRECCIÓN LOCAL DE EDUCACIÓN 07 - BOSA</v>
          </cell>
          <cell r="E70"/>
          <cell r="F70">
            <v>1032398630</v>
          </cell>
          <cell r="G70" t="str">
            <v>HERNANDEZ SANCHEZ LUIS RAFAEL</v>
          </cell>
          <cell r="H70">
            <v>55</v>
          </cell>
          <cell r="I70" t="str">
            <v>407</v>
          </cell>
          <cell r="J70" t="str">
            <v>05</v>
          </cell>
        </row>
        <row r="71">
          <cell r="A71">
            <v>801</v>
          </cell>
          <cell r="B71" t="str">
            <v>Asistencial</v>
          </cell>
          <cell r="C71" t="str">
            <v>407-11</v>
          </cell>
          <cell r="D71" t="str">
            <v>DIRECCIÓN LOCAL DE EDUCACIÓN 04 - SAN CRISTOBAL</v>
          </cell>
          <cell r="E71"/>
          <cell r="F71">
            <v>1053335575</v>
          </cell>
          <cell r="G71" t="str">
            <v>ESPITIA CAÑON LUZ DARY</v>
          </cell>
          <cell r="H71">
            <v>60</v>
          </cell>
          <cell r="I71" t="str">
            <v>407</v>
          </cell>
          <cell r="J71" t="str">
            <v>05</v>
          </cell>
        </row>
        <row r="72">
          <cell r="A72">
            <v>257</v>
          </cell>
          <cell r="B72" t="str">
            <v>Asistencial</v>
          </cell>
          <cell r="C72" t="str">
            <v>407-11</v>
          </cell>
          <cell r="D72" t="str">
            <v>OFICINA DE NÓMINA</v>
          </cell>
          <cell r="E72"/>
          <cell r="F72"/>
          <cell r="G72" t="e">
            <v>#N/A</v>
          </cell>
          <cell r="H72" t="e">
            <v>#N/A</v>
          </cell>
          <cell r="I72" t="e">
            <v>#N/A</v>
          </cell>
          <cell r="J72" t="e">
            <v>#N/A</v>
          </cell>
        </row>
        <row r="73">
          <cell r="A73">
            <v>3122</v>
          </cell>
          <cell r="B73" t="str">
            <v>Asistencial</v>
          </cell>
          <cell r="C73" t="str">
            <v>407-09</v>
          </cell>
          <cell r="D73" t="str">
            <v>DIRECCIÓN DE INSPECCIÓN Y VIGILANCIA</v>
          </cell>
          <cell r="E73"/>
          <cell r="F73"/>
          <cell r="G73" t="e">
            <v>#N/A</v>
          </cell>
          <cell r="H73" t="e">
            <v>#N/A</v>
          </cell>
          <cell r="I73" t="e">
            <v>#N/A</v>
          </cell>
          <cell r="J73" t="e">
            <v>#N/A</v>
          </cell>
        </row>
        <row r="74">
          <cell r="A74">
            <v>311</v>
          </cell>
          <cell r="B74" t="str">
            <v>Asistencial</v>
          </cell>
          <cell r="C74" t="str">
            <v>407-09</v>
          </cell>
          <cell r="D74" t="str">
            <v>DIRECCIÓN DE SERVICIOS ADMINISTRATIVOS</v>
          </cell>
          <cell r="E74"/>
          <cell r="F74"/>
          <cell r="G74" t="e">
            <v>#N/A</v>
          </cell>
          <cell r="H74" t="e">
            <v>#N/A</v>
          </cell>
          <cell r="I74" t="e">
            <v>#N/A</v>
          </cell>
          <cell r="J74" t="e">
            <v>#N/A</v>
          </cell>
        </row>
        <row r="75">
          <cell r="A75">
            <v>639</v>
          </cell>
          <cell r="B75" t="str">
            <v>Asistencial</v>
          </cell>
          <cell r="C75" t="str">
            <v>407-09</v>
          </cell>
          <cell r="D75" t="str">
            <v>DIRECCIÓN LOCAL DE EDUCACIÓN 09 - FONTIBON</v>
          </cell>
          <cell r="E75"/>
          <cell r="F75"/>
          <cell r="G75" t="e">
            <v>#N/A</v>
          </cell>
          <cell r="H75" t="e">
            <v>#N/A</v>
          </cell>
          <cell r="I75" t="e">
            <v>#N/A</v>
          </cell>
          <cell r="J75" t="e">
            <v>#N/A</v>
          </cell>
        </row>
        <row r="76">
          <cell r="A76">
            <v>439</v>
          </cell>
          <cell r="B76" t="str">
            <v>Asistencial</v>
          </cell>
          <cell r="C76" t="str">
            <v>407-09</v>
          </cell>
          <cell r="D76" t="str">
            <v>OFICINA DE TESORERÍA Y CONTABILIDAD</v>
          </cell>
          <cell r="E76"/>
          <cell r="F76">
            <v>79943630</v>
          </cell>
          <cell r="G76" t="str">
            <v>BLANCO ALFONSO RICHARD EDWARD</v>
          </cell>
          <cell r="H76">
            <v>31</v>
          </cell>
          <cell r="I76" t="str">
            <v>407</v>
          </cell>
          <cell r="J76" t="str">
            <v>05</v>
          </cell>
        </row>
        <row r="77">
          <cell r="A77">
            <v>206</v>
          </cell>
          <cell r="B77" t="str">
            <v>Asistencial</v>
          </cell>
          <cell r="C77" t="str">
            <v>407-09</v>
          </cell>
          <cell r="D77" t="str">
            <v>OFICINA DE PERSONAL</v>
          </cell>
          <cell r="E77"/>
          <cell r="F77"/>
          <cell r="G77" t="e">
            <v>#N/A</v>
          </cell>
          <cell r="H77" t="e">
            <v>#N/A</v>
          </cell>
          <cell r="I77" t="e">
            <v>#N/A</v>
          </cell>
          <cell r="J77" t="e">
            <v>#N/A</v>
          </cell>
        </row>
        <row r="78">
          <cell r="A78">
            <v>446</v>
          </cell>
          <cell r="B78" t="str">
            <v>Asistencial- Secretario</v>
          </cell>
          <cell r="C78" t="str">
            <v>440-09</v>
          </cell>
          <cell r="D78" t="str">
            <v>OFICINA DE TESORERÍA Y CONTABILIDAD</v>
          </cell>
          <cell r="E78"/>
          <cell r="F78"/>
          <cell r="G78" t="e">
            <v>#N/A</v>
          </cell>
          <cell r="H78" t="e">
            <v>#N/A</v>
          </cell>
          <cell r="I78" t="e">
            <v>#N/A</v>
          </cell>
          <cell r="J78" t="e">
            <v>#N/A</v>
          </cell>
        </row>
        <row r="79">
          <cell r="A79">
            <v>3115</v>
          </cell>
          <cell r="B79" t="str">
            <v>Asistencial- Conductor</v>
          </cell>
          <cell r="C79" t="str">
            <v>480-13</v>
          </cell>
          <cell r="D79" t="str">
            <v>DIRECCIÓN DE SERVICIOS ADMINISTRATIVOS</v>
          </cell>
          <cell r="E79"/>
          <cell r="F79"/>
          <cell r="G79" t="e">
            <v>#N/A</v>
          </cell>
          <cell r="H79" t="e">
            <v>#N/A</v>
          </cell>
          <cell r="I79" t="e">
            <v>#N/A</v>
          </cell>
          <cell r="J79" t="e">
            <v>#N/A</v>
          </cell>
        </row>
        <row r="80">
          <cell r="A80">
            <v>2774</v>
          </cell>
          <cell r="B80" t="str">
            <v>Asistencial</v>
          </cell>
          <cell r="C80" t="str">
            <v>407-05</v>
          </cell>
          <cell r="D80" t="str">
            <v>DIRECCIÓN LOCAL DE EDUCACIÓN 19 - CIUDAD BOLIVAR</v>
          </cell>
          <cell r="E80"/>
          <cell r="F80"/>
          <cell r="G80" t="e">
            <v>#N/A</v>
          </cell>
          <cell r="H80" t="e">
            <v>#N/A</v>
          </cell>
          <cell r="I80" t="e">
            <v>#N/A</v>
          </cell>
          <cell r="J80" t="e">
            <v>#N/A</v>
          </cell>
        </row>
        <row r="81">
          <cell r="A81">
            <v>310</v>
          </cell>
          <cell r="B81" t="str">
            <v>Asistencial</v>
          </cell>
          <cell r="C81" t="str">
            <v>407-05</v>
          </cell>
          <cell r="D81" t="str">
            <v>DIRECCIÓN DE SERVICIOS ADMINISTRATIVOS</v>
          </cell>
          <cell r="E81"/>
          <cell r="F81"/>
          <cell r="G81" t="e">
            <v>#N/A</v>
          </cell>
          <cell r="H81" t="e">
            <v>#N/A</v>
          </cell>
          <cell r="I81" t="e">
            <v>#N/A</v>
          </cell>
          <cell r="J81" t="e">
            <v>#N/A</v>
          </cell>
        </row>
        <row r="82">
          <cell r="A82">
            <v>350</v>
          </cell>
          <cell r="B82" t="str">
            <v>Asistencial</v>
          </cell>
          <cell r="C82" t="str">
            <v>407-05</v>
          </cell>
          <cell r="D82" t="str">
            <v>OFICINA CONTROL DISCIPLINARIO</v>
          </cell>
          <cell r="E82"/>
          <cell r="F82"/>
          <cell r="G82" t="e">
            <v>#N/A</v>
          </cell>
          <cell r="H82" t="e">
            <v>#N/A</v>
          </cell>
          <cell r="I82" t="e">
            <v>#N/A</v>
          </cell>
          <cell r="J82" t="e">
            <v>#N/A</v>
          </cell>
        </row>
        <row r="83">
          <cell r="A83">
            <v>2324</v>
          </cell>
          <cell r="B83" t="str">
            <v>Asistencial</v>
          </cell>
          <cell r="C83" t="str">
            <v>407-05</v>
          </cell>
          <cell r="D83" t="str">
            <v>OFICINA DE SERVICIO AL CIUDADANO</v>
          </cell>
          <cell r="E83"/>
          <cell r="F83"/>
          <cell r="G83" t="e">
            <v>#N/A</v>
          </cell>
          <cell r="H83" t="e">
            <v>#N/A</v>
          </cell>
          <cell r="I83" t="e">
            <v>#N/A</v>
          </cell>
          <cell r="J83" t="e">
            <v>#N/A</v>
          </cell>
        </row>
        <row r="84">
          <cell r="A84">
            <v>1821</v>
          </cell>
          <cell r="B84" t="str">
            <v>Asistencial</v>
          </cell>
          <cell r="C84" t="str">
            <v>407-05</v>
          </cell>
          <cell r="D84" t="str">
            <v>DIRECCIÓN DE INSPECCIÓN Y VIGILANCIA</v>
          </cell>
          <cell r="E84"/>
          <cell r="F84"/>
          <cell r="G84" t="e">
            <v>#N/A</v>
          </cell>
          <cell r="H84" t="e">
            <v>#N/A</v>
          </cell>
          <cell r="I84" t="e">
            <v>#N/A</v>
          </cell>
          <cell r="J84" t="e">
            <v>#N/A</v>
          </cell>
        </row>
        <row r="85">
          <cell r="A85">
            <v>1262</v>
          </cell>
          <cell r="B85" t="str">
            <v>Asistencial</v>
          </cell>
          <cell r="C85" t="str">
            <v>407-05</v>
          </cell>
          <cell r="D85" t="str">
            <v>DIRECCIÓN DE DOTACIONES ESCOLARES</v>
          </cell>
          <cell r="E85"/>
          <cell r="F85"/>
          <cell r="G85" t="e">
            <v>#N/A</v>
          </cell>
          <cell r="H85" t="e">
            <v>#N/A</v>
          </cell>
          <cell r="I85" t="e">
            <v>#N/A</v>
          </cell>
          <cell r="J85" t="e">
            <v>#N/A</v>
          </cell>
        </row>
        <row r="86">
          <cell r="A86">
            <v>1514</v>
          </cell>
          <cell r="B86" t="str">
            <v>Asistencial</v>
          </cell>
          <cell r="C86" t="str">
            <v>407-05</v>
          </cell>
          <cell r="D86" t="str">
            <v>DIRECCIÓN LOCAL DE EDUCACIÓN 08 - KENNEDY</v>
          </cell>
          <cell r="E86"/>
          <cell r="F86"/>
          <cell r="G86" t="e">
            <v>#N/A</v>
          </cell>
          <cell r="H86" t="e">
            <v>#N/A</v>
          </cell>
          <cell r="I86" t="e">
            <v>#N/A</v>
          </cell>
          <cell r="J86" t="e">
            <v>#N/A</v>
          </cell>
        </row>
        <row r="87">
          <cell r="A87">
            <v>1822</v>
          </cell>
          <cell r="B87" t="str">
            <v>Asistencial</v>
          </cell>
          <cell r="C87" t="str">
            <v>407-05</v>
          </cell>
          <cell r="D87" t="str">
            <v>OFICINA DE ESCALAFÓN DOCENTE</v>
          </cell>
          <cell r="E87"/>
          <cell r="F87"/>
          <cell r="G87" t="e">
            <v>#N/A</v>
          </cell>
          <cell r="H87" t="e">
            <v>#N/A</v>
          </cell>
          <cell r="I87" t="e">
            <v>#N/A</v>
          </cell>
          <cell r="J87" t="e">
            <v>#N/A</v>
          </cell>
        </row>
        <row r="88">
          <cell r="A88">
            <v>307</v>
          </cell>
          <cell r="B88" t="str">
            <v>Asistencial</v>
          </cell>
          <cell r="C88" t="str">
            <v>407-05</v>
          </cell>
          <cell r="D88" t="str">
            <v>DIRECCIÓN DE SERVICIOS ADMINISTRATIVOS</v>
          </cell>
          <cell r="E88"/>
          <cell r="F88"/>
          <cell r="G88" t="e">
            <v>#N/A</v>
          </cell>
          <cell r="H88" t="e">
            <v>#N/A</v>
          </cell>
          <cell r="I88" t="e">
            <v>#N/A</v>
          </cell>
          <cell r="J88" t="e">
            <v>#N/A</v>
          </cell>
        </row>
        <row r="89">
          <cell r="A89">
            <v>3005</v>
          </cell>
          <cell r="B89" t="str">
            <v>Asistencial</v>
          </cell>
          <cell r="C89" t="str">
            <v>407-05</v>
          </cell>
          <cell r="D89" t="str">
            <v>DIRECCIÓN LOCAL DE EDUCACIÓN 20 - SUMAPAZ</v>
          </cell>
          <cell r="E89"/>
          <cell r="F89"/>
          <cell r="G89" t="e">
            <v>#N/A</v>
          </cell>
          <cell r="H89" t="e">
            <v>#N/A</v>
          </cell>
          <cell r="I89" t="e">
            <v>#N/A</v>
          </cell>
          <cell r="J89" t="e">
            <v>#N/A</v>
          </cell>
        </row>
        <row r="90">
          <cell r="A90">
            <v>621</v>
          </cell>
          <cell r="B90" t="str">
            <v>Asistencial</v>
          </cell>
          <cell r="C90" t="str">
            <v>407-05</v>
          </cell>
          <cell r="D90" t="str">
            <v>DIRECCIÓN DE INSPECCIÓN Y VIGILANCIA</v>
          </cell>
          <cell r="E90"/>
          <cell r="F90"/>
          <cell r="G90" t="e">
            <v>#N/A</v>
          </cell>
          <cell r="H90" t="e">
            <v>#N/A</v>
          </cell>
          <cell r="I90" t="e">
            <v>#N/A</v>
          </cell>
          <cell r="J90" t="e">
            <v>#N/A</v>
          </cell>
        </row>
        <row r="91">
          <cell r="A91">
            <v>2501</v>
          </cell>
          <cell r="B91" t="str">
            <v>Asistencial</v>
          </cell>
          <cell r="C91" t="str">
            <v>407-05</v>
          </cell>
          <cell r="D91" t="str">
            <v>DIRECCIÓN LOCAL DE EDUCACIÓN 16 - PUENTE ARANDA</v>
          </cell>
          <cell r="E91"/>
          <cell r="F91"/>
          <cell r="G91" t="e">
            <v>#N/A</v>
          </cell>
          <cell r="H91" t="e">
            <v>#N/A</v>
          </cell>
          <cell r="I91" t="e">
            <v>#N/A</v>
          </cell>
          <cell r="J91" t="e">
            <v>#N/A</v>
          </cell>
        </row>
        <row r="92">
          <cell r="A92">
            <v>271</v>
          </cell>
          <cell r="B92" t="str">
            <v>Asistencial</v>
          </cell>
          <cell r="C92" t="str">
            <v>407-05</v>
          </cell>
          <cell r="D92" t="str">
            <v>DIRECCIÓN LOCAL DE EDUCACIÓN 06 - TUNJUELITO</v>
          </cell>
          <cell r="E92"/>
          <cell r="F92"/>
          <cell r="G92" t="e">
            <v>#N/A</v>
          </cell>
          <cell r="H92" t="e">
            <v>#N/A</v>
          </cell>
          <cell r="I92" t="e">
            <v>#N/A</v>
          </cell>
          <cell r="J92" t="e">
            <v>#N/A</v>
          </cell>
        </row>
        <row r="93">
          <cell r="A93">
            <v>158</v>
          </cell>
          <cell r="B93" t="str">
            <v>Asistencial</v>
          </cell>
          <cell r="C93" t="str">
            <v>407-05</v>
          </cell>
          <cell r="D93" t="str">
            <v>DIRECCIÓN DE TALENTO HUMANO</v>
          </cell>
          <cell r="E93"/>
          <cell r="F93"/>
          <cell r="G93" t="e">
            <v>#N/A</v>
          </cell>
          <cell r="H93" t="e">
            <v>#N/A</v>
          </cell>
          <cell r="I93" t="e">
            <v>#N/A</v>
          </cell>
          <cell r="J93" t="e">
            <v>#N/A</v>
          </cell>
        </row>
        <row r="94">
          <cell r="A94">
            <v>964</v>
          </cell>
          <cell r="B94" t="str">
            <v>Asistencial</v>
          </cell>
          <cell r="C94" t="str">
            <v>407-05</v>
          </cell>
          <cell r="D94" t="str">
            <v>DIRECCIÓN DE FORMACIÓN DE DOCENTES E INNOVACIONES PEDAGÓGICAS</v>
          </cell>
          <cell r="E94"/>
          <cell r="F94"/>
          <cell r="G94" t="e">
            <v>#N/A</v>
          </cell>
          <cell r="H94" t="e">
            <v>#N/A</v>
          </cell>
          <cell r="I94" t="e">
            <v>#N/A</v>
          </cell>
          <cell r="J94" t="e">
            <v>#N/A</v>
          </cell>
        </row>
        <row r="95">
          <cell r="A95">
            <v>103</v>
          </cell>
          <cell r="B95" t="str">
            <v>Asistencial</v>
          </cell>
          <cell r="C95" t="str">
            <v>407-05</v>
          </cell>
          <cell r="D95" t="str">
            <v>OFICINA DE TESORERÍA Y CONTABILIDAD</v>
          </cell>
          <cell r="E95"/>
          <cell r="F95"/>
          <cell r="G95" t="e">
            <v>#N/A</v>
          </cell>
          <cell r="H95" t="e">
            <v>#N/A</v>
          </cell>
          <cell r="I95" t="e">
            <v>#N/A</v>
          </cell>
          <cell r="J95" t="e">
            <v>#N/A</v>
          </cell>
        </row>
        <row r="96">
          <cell r="A96">
            <v>678</v>
          </cell>
          <cell r="B96" t="str">
            <v>Asistencial</v>
          </cell>
          <cell r="C96" t="str">
            <v>407-05</v>
          </cell>
          <cell r="D96" t="str">
            <v>COLEGIO NUEVO HORIZONTE (IED)</v>
          </cell>
          <cell r="E96"/>
          <cell r="F96"/>
          <cell r="G96" t="e">
            <v>#N/A</v>
          </cell>
          <cell r="H96" t="e">
            <v>#N/A</v>
          </cell>
          <cell r="I96" t="e">
            <v>#N/A</v>
          </cell>
          <cell r="J96" t="e">
            <v>#N/A</v>
          </cell>
        </row>
        <row r="97">
          <cell r="A97">
            <v>779</v>
          </cell>
          <cell r="B97" t="str">
            <v>Asistencial</v>
          </cell>
          <cell r="C97" t="str">
            <v>407-05</v>
          </cell>
          <cell r="D97" t="str">
            <v>COLEGIO MANUEL ELKIN PATARROYO (IED)</v>
          </cell>
          <cell r="E97"/>
          <cell r="F97"/>
          <cell r="G97" t="e">
            <v>#N/A</v>
          </cell>
          <cell r="H97" t="e">
            <v>#N/A</v>
          </cell>
          <cell r="I97" t="e">
            <v>#N/A</v>
          </cell>
          <cell r="J97" t="e">
            <v>#N/A</v>
          </cell>
        </row>
        <row r="98">
          <cell r="A98">
            <v>782</v>
          </cell>
          <cell r="B98" t="str">
            <v>Asistencial</v>
          </cell>
          <cell r="C98" t="str">
            <v>407-05</v>
          </cell>
          <cell r="D98" t="str">
            <v>COLEGIO INSTITUTO TECNICO INDUSTRIAL PILOTO (IED)</v>
          </cell>
          <cell r="E98"/>
          <cell r="F98"/>
          <cell r="G98" t="e">
            <v>#N/A</v>
          </cell>
          <cell r="H98" t="e">
            <v>#N/A</v>
          </cell>
          <cell r="I98" t="e">
            <v>#N/A</v>
          </cell>
          <cell r="J98" t="e">
            <v>#N/A</v>
          </cell>
        </row>
        <row r="99">
          <cell r="A99">
            <v>1485</v>
          </cell>
          <cell r="B99" t="str">
            <v>Asistencial</v>
          </cell>
          <cell r="C99" t="str">
            <v>407-05</v>
          </cell>
          <cell r="D99" t="str">
            <v>COLEGIO EL PORVENIR (IED)</v>
          </cell>
          <cell r="E99"/>
          <cell r="F99"/>
          <cell r="G99" t="e">
            <v>#N/A</v>
          </cell>
          <cell r="H99" t="e">
            <v>#N/A</v>
          </cell>
          <cell r="I99" t="e">
            <v>#N/A</v>
          </cell>
          <cell r="J99" t="e">
            <v>#N/A</v>
          </cell>
        </row>
        <row r="100">
          <cell r="A100">
            <v>2425</v>
          </cell>
          <cell r="B100" t="str">
            <v>Asistencial</v>
          </cell>
          <cell r="C100" t="str">
            <v>407-05</v>
          </cell>
          <cell r="D100" t="str">
            <v>COLEGIO LICEO NACIONAL AGUSTIN NIETO CABALLERO (IED)</v>
          </cell>
          <cell r="E100"/>
          <cell r="F100"/>
          <cell r="G100" t="e">
            <v>#N/A</v>
          </cell>
          <cell r="H100" t="e">
            <v>#N/A</v>
          </cell>
          <cell r="I100" t="e">
            <v>#N/A</v>
          </cell>
          <cell r="J100" t="e">
            <v>#N/A</v>
          </cell>
        </row>
        <row r="101">
          <cell r="A101">
            <v>2479</v>
          </cell>
          <cell r="B101" t="str">
            <v>Asistencial</v>
          </cell>
          <cell r="C101" t="str">
            <v>407-05</v>
          </cell>
          <cell r="D101" t="str">
            <v>COLEGIO ATANASIO GIRARDOT (IED)</v>
          </cell>
          <cell r="E101"/>
          <cell r="F101"/>
          <cell r="G101" t="e">
            <v>#N/A</v>
          </cell>
          <cell r="H101" t="e">
            <v>#N/A</v>
          </cell>
          <cell r="I101" t="e">
            <v>#N/A</v>
          </cell>
          <cell r="J101" t="e">
            <v>#N/A</v>
          </cell>
        </row>
        <row r="102">
          <cell r="A102">
            <v>2703</v>
          </cell>
          <cell r="B102" t="str">
            <v>Asistencial</v>
          </cell>
          <cell r="C102" t="str">
            <v>407-05</v>
          </cell>
          <cell r="D102" t="str">
            <v>COLEGIO ALFREDO IRIARTE (IED)</v>
          </cell>
          <cell r="E102"/>
          <cell r="F102"/>
          <cell r="G102" t="e">
            <v>#N/A</v>
          </cell>
          <cell r="H102" t="e">
            <v>#N/A</v>
          </cell>
          <cell r="I102" t="e">
            <v>#N/A</v>
          </cell>
          <cell r="J102" t="e">
            <v>#N/A</v>
          </cell>
        </row>
        <row r="103">
          <cell r="A103">
            <v>2850</v>
          </cell>
          <cell r="B103" t="str">
            <v>Asistencial</v>
          </cell>
          <cell r="C103" t="str">
            <v>407-05</v>
          </cell>
          <cell r="D103" t="str">
            <v>COLEGIO EL PARAISO DE MANUELA BELTRAN (IED)</v>
          </cell>
          <cell r="E103"/>
          <cell r="F103"/>
          <cell r="G103" t="e">
            <v>#N/A</v>
          </cell>
          <cell r="H103" t="e">
            <v>#N/A</v>
          </cell>
          <cell r="I103" t="e">
            <v>#N/A</v>
          </cell>
          <cell r="J103" t="e">
            <v>#N/A</v>
          </cell>
        </row>
        <row r="104">
          <cell r="A104">
            <v>2851</v>
          </cell>
          <cell r="B104" t="str">
            <v>Asistencial</v>
          </cell>
          <cell r="C104" t="str">
            <v>407-05</v>
          </cell>
          <cell r="D104" t="str">
            <v>COLEGIO EL PARAISO DE MANUELA BELTRAN (IED)</v>
          </cell>
          <cell r="E104"/>
          <cell r="F104"/>
          <cell r="G104" t="e">
            <v>#N/A</v>
          </cell>
          <cell r="H104" t="e">
            <v>#N/A</v>
          </cell>
          <cell r="I104" t="e">
            <v>#N/A</v>
          </cell>
          <cell r="J104" t="e">
            <v>#N/A</v>
          </cell>
        </row>
        <row r="105">
          <cell r="A105">
            <v>2865</v>
          </cell>
          <cell r="B105" t="str">
            <v>Asistencial</v>
          </cell>
          <cell r="C105" t="str">
            <v>407-05</v>
          </cell>
          <cell r="D105" t="str">
            <v>COLEGIO PARAISO MIRADOR (IED)</v>
          </cell>
          <cell r="E105"/>
          <cell r="F105"/>
          <cell r="G105" t="e">
            <v>#N/A</v>
          </cell>
          <cell r="H105" t="e">
            <v>#N/A</v>
          </cell>
          <cell r="I105" t="e">
            <v>#N/A</v>
          </cell>
          <cell r="J105" t="e">
            <v>#N/A</v>
          </cell>
        </row>
        <row r="106">
          <cell r="A106">
            <v>918</v>
          </cell>
          <cell r="B106" t="str">
            <v>Asistencial</v>
          </cell>
          <cell r="C106" t="str">
            <v>407-05</v>
          </cell>
          <cell r="D106" t="str">
            <v>COLEGIO ISMAEL PERDOMO (IED)</v>
          </cell>
          <cell r="E106"/>
          <cell r="F106"/>
          <cell r="G106" t="e">
            <v>#N/A</v>
          </cell>
          <cell r="H106" t="e">
            <v>#N/A</v>
          </cell>
          <cell r="I106" t="e">
            <v>#N/A</v>
          </cell>
          <cell r="J106" t="e">
            <v>#N/A</v>
          </cell>
        </row>
        <row r="107">
          <cell r="A107">
            <v>1423</v>
          </cell>
          <cell r="B107" t="str">
            <v>Asistencial</v>
          </cell>
          <cell r="C107" t="str">
            <v>407-05</v>
          </cell>
          <cell r="D107" t="str">
            <v>COLEGIO LUIS LOPEZ DE MESA (IED)</v>
          </cell>
          <cell r="E107"/>
          <cell r="F107"/>
          <cell r="G107" t="e">
            <v>#N/A</v>
          </cell>
          <cell r="H107" t="e">
            <v>#N/A</v>
          </cell>
          <cell r="I107" t="e">
            <v>#N/A</v>
          </cell>
          <cell r="J107" t="e">
            <v>#N/A</v>
          </cell>
        </row>
        <row r="108">
          <cell r="A108">
            <v>2312</v>
          </cell>
          <cell r="B108" t="str">
            <v>Asistencial</v>
          </cell>
          <cell r="C108" t="str">
            <v>407-05</v>
          </cell>
          <cell r="D108" t="str">
            <v>COLEGIO FILARMONICO JORGE MARIO BERGOGLIO (IED)</v>
          </cell>
          <cell r="E108"/>
          <cell r="F108"/>
          <cell r="G108" t="e">
            <v>#N/A</v>
          </cell>
          <cell r="H108" t="e">
            <v>#N/A</v>
          </cell>
          <cell r="I108" t="e">
            <v>#N/A</v>
          </cell>
          <cell r="J108" t="e">
            <v>#N/A</v>
          </cell>
        </row>
        <row r="109">
          <cell r="A109">
            <v>2359</v>
          </cell>
          <cell r="B109" t="str">
            <v>Asistencial</v>
          </cell>
          <cell r="C109" t="str">
            <v>407-05</v>
          </cell>
          <cell r="D109" t="str">
            <v>OFICINA DE SERVICIO AL CIUDADANO</v>
          </cell>
          <cell r="E109"/>
          <cell r="F109"/>
          <cell r="G109" t="e">
            <v>#N/A</v>
          </cell>
          <cell r="H109" t="e">
            <v>#N/A</v>
          </cell>
          <cell r="I109" t="e">
            <v>#N/A</v>
          </cell>
          <cell r="J109" t="e">
            <v>#N/A</v>
          </cell>
        </row>
        <row r="110">
          <cell r="A110">
            <v>535</v>
          </cell>
          <cell r="B110" t="str">
            <v>Profesional</v>
          </cell>
          <cell r="C110" t="str">
            <v>222-24</v>
          </cell>
          <cell r="D110" t="str">
            <v>DIRECCIÓN DE COBERTURA</v>
          </cell>
          <cell r="F110">
            <v>52208358</v>
          </cell>
          <cell r="G110" t="str">
            <v>LINARES GOMEZ TANIA ESPERANZA</v>
          </cell>
          <cell r="H110">
            <v>1</v>
          </cell>
          <cell r="I110" t="str">
            <v>222</v>
          </cell>
          <cell r="J110" t="str">
            <v>21</v>
          </cell>
        </row>
        <row r="111">
          <cell r="A111">
            <v>636</v>
          </cell>
          <cell r="B111" t="str">
            <v>Profesional</v>
          </cell>
          <cell r="C111" t="str">
            <v>222-24</v>
          </cell>
          <cell r="D111" t="str">
            <v>OFICINA DE PERSONAL</v>
          </cell>
          <cell r="F111">
            <v>65742185</v>
          </cell>
          <cell r="G111" t="str">
            <v>SANTOS CARDENAS DEYCI MERCEDES</v>
          </cell>
          <cell r="H111">
            <v>11</v>
          </cell>
          <cell r="I111" t="str">
            <v>219</v>
          </cell>
          <cell r="J111" t="str">
            <v>18</v>
          </cell>
        </row>
        <row r="112">
          <cell r="A112">
            <v>618</v>
          </cell>
          <cell r="B112" t="str">
            <v>Profesional</v>
          </cell>
          <cell r="C112" t="str">
            <v>222-21</v>
          </cell>
          <cell r="D112" t="str">
            <v>DIRECCIÓN DE INSPECCIÓN Y VIGILANCIA</v>
          </cell>
          <cell r="E112"/>
          <cell r="F112">
            <v>65742185</v>
          </cell>
          <cell r="G112" t="str">
            <v>SANTOS CARDENAS DEYCI MERCEDES</v>
          </cell>
          <cell r="H112">
            <v>2</v>
          </cell>
          <cell r="I112" t="str">
            <v>219</v>
          </cell>
          <cell r="J112" t="str">
            <v>18</v>
          </cell>
        </row>
        <row r="113">
          <cell r="A113">
            <v>617</v>
          </cell>
          <cell r="B113" t="str">
            <v>Profesional</v>
          </cell>
          <cell r="C113" t="str">
            <v>222-21</v>
          </cell>
          <cell r="D113" t="str">
            <v>OFICINA DE PRESUPUESTO</v>
          </cell>
          <cell r="F113">
            <v>52600238</v>
          </cell>
          <cell r="G113" t="str">
            <v>CASTANEDA REYES ANGELA EMPERATRIZ</v>
          </cell>
          <cell r="H113">
            <v>5</v>
          </cell>
          <cell r="I113" t="str">
            <v>219</v>
          </cell>
          <cell r="J113" t="str">
            <v>18</v>
          </cell>
        </row>
        <row r="114">
          <cell r="A114">
            <v>1176</v>
          </cell>
          <cell r="B114" t="str">
            <v>Profesional</v>
          </cell>
          <cell r="C114" t="str">
            <v>219-18</v>
          </cell>
          <cell r="D114" t="str">
            <v>DIRECCIÓN LOCAL DE EDUCACIÓN 04 - SAN CRISTOBAL</v>
          </cell>
          <cell r="F114">
            <v>79979294</v>
          </cell>
          <cell r="G114" t="str">
            <v>ARGUMERO ESCOBAR MAURICIO</v>
          </cell>
          <cell r="H114">
            <v>6</v>
          </cell>
          <cell r="I114" t="str">
            <v>219</v>
          </cell>
          <cell r="J114" t="str">
            <v>12</v>
          </cell>
        </row>
        <row r="115">
          <cell r="A115">
            <v>279</v>
          </cell>
          <cell r="B115" t="str">
            <v>Profesional</v>
          </cell>
          <cell r="C115" t="str">
            <v>219-18</v>
          </cell>
          <cell r="D115" t="str">
            <v>OFICINA DE CONTRATOS</v>
          </cell>
          <cell r="F115">
            <v>14880069</v>
          </cell>
          <cell r="G115" t="str">
            <v>LONDOÑO MARIO FERNANDO</v>
          </cell>
          <cell r="H115">
            <v>5</v>
          </cell>
          <cell r="I115" t="str">
            <v>219</v>
          </cell>
          <cell r="J115" t="str">
            <v>12</v>
          </cell>
        </row>
        <row r="116">
          <cell r="A116">
            <v>1900</v>
          </cell>
          <cell r="B116" t="str">
            <v>Profesional</v>
          </cell>
          <cell r="C116" t="str">
            <v>219-18</v>
          </cell>
          <cell r="D116" t="str">
            <v>DIRECCIÓN LOCAL DE EDUCACIÓN 10 - ENGATIVA</v>
          </cell>
          <cell r="F116">
            <v>79979294</v>
          </cell>
          <cell r="G116" t="str">
            <v>ARGUMERO ESCOBAR MAURICIO</v>
          </cell>
          <cell r="H116">
            <v>8</v>
          </cell>
          <cell r="I116" t="str">
            <v>219</v>
          </cell>
          <cell r="J116" t="str">
            <v>12</v>
          </cell>
        </row>
        <row r="117">
          <cell r="A117">
            <v>1507</v>
          </cell>
          <cell r="B117" t="str">
            <v>Profesional</v>
          </cell>
          <cell r="C117" t="str">
            <v>219-18</v>
          </cell>
          <cell r="D117" t="str">
            <v>OFICINA DE PERSONAL</v>
          </cell>
          <cell r="F117">
            <v>51991015</v>
          </cell>
          <cell r="G117" t="str">
            <v>LUQUE GARCIA MARISOL</v>
          </cell>
          <cell r="H117">
            <v>1</v>
          </cell>
          <cell r="I117" t="str">
            <v>219</v>
          </cell>
          <cell r="J117" t="str">
            <v>12</v>
          </cell>
        </row>
        <row r="118">
          <cell r="A118">
            <v>508</v>
          </cell>
          <cell r="B118" t="str">
            <v>Profesional</v>
          </cell>
          <cell r="C118" t="str">
            <v>219-18</v>
          </cell>
          <cell r="D118" t="str">
            <v>DIRECCIÓN DE INCLUSIÓN E INTEGRACIÓN DE POBLACIONES</v>
          </cell>
          <cell r="F118">
            <v>39703604</v>
          </cell>
          <cell r="G118" t="str">
            <v>LOPEZ AREVALO MARIA ESPERANZA</v>
          </cell>
          <cell r="H118">
            <v>2</v>
          </cell>
          <cell r="I118" t="str">
            <v>219</v>
          </cell>
          <cell r="J118" t="str">
            <v>12</v>
          </cell>
        </row>
        <row r="119">
          <cell r="A119">
            <v>490</v>
          </cell>
          <cell r="B119" t="str">
            <v>Profesional</v>
          </cell>
          <cell r="C119" t="str">
            <v>219-18</v>
          </cell>
          <cell r="D119" t="str">
            <v>DIRECCIÓN DE CIENCIAS, TECNOLOGÍA Y MEDIOS EDUCATIVOS</v>
          </cell>
          <cell r="F119">
            <v>51991015</v>
          </cell>
          <cell r="G119" t="str">
            <v>LUQUE GARCIA MARISOL</v>
          </cell>
          <cell r="H119">
            <v>1</v>
          </cell>
          <cell r="I119" t="str">
            <v>219</v>
          </cell>
          <cell r="J119" t="str">
            <v>12</v>
          </cell>
        </row>
        <row r="120">
          <cell r="A120">
            <v>18</v>
          </cell>
          <cell r="B120" t="str">
            <v>Profesional</v>
          </cell>
          <cell r="C120" t="str">
            <v>219-12</v>
          </cell>
          <cell r="D120" t="str">
            <v>DIRECCIÓN LOCAL DE EDUCACIÓN 08 - KENNEDY</v>
          </cell>
          <cell r="F120">
            <v>79688891</v>
          </cell>
          <cell r="G120" t="str">
            <v>VANEGAS MOLLER ANDRES</v>
          </cell>
          <cell r="H120">
            <v>4</v>
          </cell>
          <cell r="I120" t="str">
            <v>219</v>
          </cell>
          <cell r="J120" t="str">
            <v>09</v>
          </cell>
        </row>
        <row r="121">
          <cell r="A121">
            <v>178</v>
          </cell>
          <cell r="B121" t="str">
            <v>Profesional</v>
          </cell>
          <cell r="C121" t="str">
            <v>219-12</v>
          </cell>
          <cell r="D121" t="str">
            <v>OFICINA DE PERSONAL</v>
          </cell>
          <cell r="F121">
            <v>1072656274</v>
          </cell>
          <cell r="G121" t="str">
            <v>RAMIREZ ROMERO FRANCISCO JAVIER</v>
          </cell>
          <cell r="H121">
            <v>5</v>
          </cell>
          <cell r="I121" t="str">
            <v>219</v>
          </cell>
          <cell r="J121" t="str">
            <v>09</v>
          </cell>
        </row>
        <row r="122">
          <cell r="A122">
            <v>1504</v>
          </cell>
          <cell r="B122" t="str">
            <v>Profesional</v>
          </cell>
          <cell r="C122" t="str">
            <v>219-12</v>
          </cell>
          <cell r="D122" t="str">
            <v>DIRECCIÓN DE EVALUACION DE LA EDUCACIÓN</v>
          </cell>
          <cell r="F122">
            <v>52314867</v>
          </cell>
          <cell r="G122" t="str">
            <v>GARCIA FLOREZ NANCY</v>
          </cell>
          <cell r="H122">
            <v>3</v>
          </cell>
          <cell r="I122" t="str">
            <v>219</v>
          </cell>
          <cell r="J122" t="str">
            <v>09</v>
          </cell>
        </row>
        <row r="123">
          <cell r="A123">
            <v>2594</v>
          </cell>
          <cell r="B123" t="str">
            <v>Profesional</v>
          </cell>
          <cell r="C123" t="str">
            <v>219-12</v>
          </cell>
          <cell r="D123" t="str">
            <v>DIRECCIÓN LOCAL DE EDUCACIÓN 20 - SUMAPAZ</v>
          </cell>
          <cell r="F123">
            <v>80466813</v>
          </cell>
          <cell r="G123" t="str">
            <v>QUINTERO CORTES HERMES GEOVANI</v>
          </cell>
          <cell r="H123">
            <v>7</v>
          </cell>
          <cell r="I123" t="str">
            <v>219</v>
          </cell>
          <cell r="J123" t="str">
            <v>07</v>
          </cell>
        </row>
        <row r="124">
          <cell r="A124">
            <v>543</v>
          </cell>
          <cell r="B124" t="str">
            <v>Profesional</v>
          </cell>
          <cell r="C124" t="str">
            <v>219-12</v>
          </cell>
          <cell r="D124" t="str">
            <v>DIRECCIÓN DE SERVICIOS ADMINISTRATIVOS</v>
          </cell>
          <cell r="F124">
            <v>52266283</v>
          </cell>
          <cell r="G124" t="str">
            <v>FONSECA SUAREZ LUZ DARY</v>
          </cell>
          <cell r="H124">
            <v>3</v>
          </cell>
          <cell r="I124" t="str">
            <v>219</v>
          </cell>
          <cell r="J124" t="str">
            <v>09</v>
          </cell>
        </row>
        <row r="125">
          <cell r="A125">
            <v>14</v>
          </cell>
          <cell r="B125" t="str">
            <v>Profesional</v>
          </cell>
          <cell r="C125" t="str">
            <v>219-09</v>
          </cell>
          <cell r="D125" t="str">
            <v>OFICINA ASESORA DE PLANEACIÓN</v>
          </cell>
          <cell r="F125">
            <v>52485329</v>
          </cell>
          <cell r="G125" t="str">
            <v>ORJUELA MORENO ESTHER ROCIO</v>
          </cell>
          <cell r="H125">
            <v>11</v>
          </cell>
          <cell r="I125" t="str">
            <v>314</v>
          </cell>
          <cell r="J125" t="str">
            <v>12</v>
          </cell>
        </row>
        <row r="126">
          <cell r="A126">
            <v>521</v>
          </cell>
          <cell r="B126" t="str">
            <v>Profesional</v>
          </cell>
          <cell r="C126" t="str">
            <v>219-07</v>
          </cell>
          <cell r="D126" t="str">
            <v>DIRECCIÓN DE EVALUACION DE LA EDUCACIÓN</v>
          </cell>
          <cell r="F126">
            <v>79547631</v>
          </cell>
          <cell r="G126" t="str">
            <v>CANTOR MOLINA JESUS ALBERTO</v>
          </cell>
          <cell r="H126">
            <v>1</v>
          </cell>
          <cell r="I126" t="str">
            <v>314</v>
          </cell>
          <cell r="J126" t="str">
            <v>19</v>
          </cell>
        </row>
        <row r="127">
          <cell r="A127">
            <v>174</v>
          </cell>
          <cell r="B127" t="str">
            <v>Profesional</v>
          </cell>
          <cell r="C127" t="str">
            <v>219-07</v>
          </cell>
          <cell r="D127" t="str">
            <v>OFICINA DE PERSONAL</v>
          </cell>
          <cell r="F127">
            <v>52318780</v>
          </cell>
          <cell r="G127" t="str">
            <v>MURCIA LOPEZ OLGA LUCIA</v>
          </cell>
          <cell r="H127">
            <v>4</v>
          </cell>
          <cell r="I127" t="str">
            <v>314</v>
          </cell>
          <cell r="J127" t="str">
            <v>19</v>
          </cell>
        </row>
        <row r="128">
          <cell r="A128">
            <v>1648</v>
          </cell>
          <cell r="B128" t="str">
            <v>Técnico</v>
          </cell>
          <cell r="C128" t="str">
            <v>314-19</v>
          </cell>
          <cell r="D128" t="str">
            <v>COLEGIO PABLO NERUDA (IED)</v>
          </cell>
          <cell r="F128">
            <v>52485329</v>
          </cell>
          <cell r="G128" t="str">
            <v>ORJUELA MORENO ESTHER ROCIO</v>
          </cell>
          <cell r="H128">
            <v>4</v>
          </cell>
          <cell r="I128" t="str">
            <v>314</v>
          </cell>
          <cell r="J128" t="str">
            <v>12</v>
          </cell>
        </row>
        <row r="129">
          <cell r="A129">
            <v>1698</v>
          </cell>
          <cell r="B129" t="str">
            <v>Técnico</v>
          </cell>
          <cell r="C129" t="str">
            <v>314-19</v>
          </cell>
          <cell r="D129" t="str">
            <v>COLEGIO MANUEL CEPEDA VARGAS (IED)</v>
          </cell>
          <cell r="F129">
            <v>1019029360</v>
          </cell>
          <cell r="G129" t="str">
            <v>TOLOZA OVALLE EDUAR CAMILO</v>
          </cell>
          <cell r="H129">
            <v>11</v>
          </cell>
          <cell r="I129" t="str">
            <v>314</v>
          </cell>
          <cell r="J129" t="str">
            <v>10</v>
          </cell>
        </row>
        <row r="130">
          <cell r="A130">
            <v>275</v>
          </cell>
          <cell r="B130" t="str">
            <v>Profesional</v>
          </cell>
          <cell r="C130" t="str">
            <v>219-09</v>
          </cell>
          <cell r="D130" t="str">
            <v>OFICINA DE CONTRATOS</v>
          </cell>
          <cell r="F130">
            <v>80231292</v>
          </cell>
          <cell r="G130" t="str">
            <v>SANCHEZ ACOSTA VICTOR JULIO</v>
          </cell>
          <cell r="H130">
            <v>11</v>
          </cell>
          <cell r="I130" t="str">
            <v>219</v>
          </cell>
          <cell r="J130" t="str">
            <v>07</v>
          </cell>
        </row>
        <row r="131">
          <cell r="A131">
            <v>544</v>
          </cell>
          <cell r="B131" t="str">
            <v>Profesional</v>
          </cell>
          <cell r="C131" t="str">
            <v>219-12</v>
          </cell>
          <cell r="D131" t="str">
            <v>DIRECCIÓN DE BIENESTAR ESTUDIANTIL</v>
          </cell>
          <cell r="F131">
            <v>52312350</v>
          </cell>
          <cell r="G131" t="str">
            <v>GAVIRIA LOZANO MARIA TERESA</v>
          </cell>
          <cell r="H131">
            <v>5</v>
          </cell>
          <cell r="I131" t="str">
            <v>219</v>
          </cell>
          <cell r="J131" t="str">
            <v>09</v>
          </cell>
        </row>
        <row r="132">
          <cell r="A132">
            <v>1176</v>
          </cell>
          <cell r="B132" t="str">
            <v>Profesional</v>
          </cell>
          <cell r="C132" t="str">
            <v>219-18</v>
          </cell>
          <cell r="D132" t="str">
            <v>DIRECCIÓN LOCAL DE EDUCACIÓN 04 - SAN CRISTOBAL</v>
          </cell>
          <cell r="F132">
            <v>52263924</v>
          </cell>
          <cell r="G132" t="str">
            <v>OJEDA ROSA CANDIDA</v>
          </cell>
          <cell r="H132">
            <v>10</v>
          </cell>
          <cell r="I132">
            <v>219</v>
          </cell>
          <cell r="J132">
            <v>12</v>
          </cell>
        </row>
        <row r="133">
          <cell r="A133">
            <v>2595</v>
          </cell>
          <cell r="B133" t="str">
            <v>Profesional</v>
          </cell>
          <cell r="C133" t="str">
            <v>219-18</v>
          </cell>
          <cell r="D133" t="str">
            <v>DIRECCIÓN LOCAL DE EDUCACIÓN 18 - RAFAEL URIBE URIBE</v>
          </cell>
          <cell r="F133">
            <v>1024484620</v>
          </cell>
          <cell r="G133" t="str">
            <v>VILLAMIL ANGIE PAOLA</v>
          </cell>
          <cell r="H133">
            <v>44</v>
          </cell>
          <cell r="I133" t="str">
            <v>219</v>
          </cell>
          <cell r="J133" t="str">
            <v>09</v>
          </cell>
        </row>
        <row r="134">
          <cell r="A134">
            <v>67</v>
          </cell>
          <cell r="B134" t="str">
            <v>Profesional</v>
          </cell>
          <cell r="C134" t="str">
            <v>219-09</v>
          </cell>
          <cell r="D134" t="str">
            <v>OFICINA ASESORA JURIDICA</v>
          </cell>
          <cell r="F134">
            <v>45514923</v>
          </cell>
          <cell r="G134" t="str">
            <v>HERRERA HERNANDEZ MERLYS DEL CARMEN</v>
          </cell>
          <cell r="H134">
            <v>3</v>
          </cell>
          <cell r="I134" t="str">
            <v>219</v>
          </cell>
          <cell r="J134" t="str">
            <v>07</v>
          </cell>
        </row>
        <row r="135">
          <cell r="A135">
            <v>384</v>
          </cell>
          <cell r="B135" t="str">
            <v>Técnico</v>
          </cell>
          <cell r="C135" t="str">
            <v>314-10</v>
          </cell>
          <cell r="D135" t="str">
            <v>OFICINA ADMINISTRATIVA DE REDP</v>
          </cell>
          <cell r="F135">
            <v>1030529829</v>
          </cell>
          <cell r="G135" t="str">
            <v>GARZON BARBOSA JEIMY PAOLA</v>
          </cell>
          <cell r="H135">
            <v>3</v>
          </cell>
          <cell r="I135" t="str">
            <v>314</v>
          </cell>
          <cell r="J135" t="str">
            <v>04</v>
          </cell>
        </row>
        <row r="136">
          <cell r="A136">
            <v>493</v>
          </cell>
          <cell r="B136" t="str">
            <v>Técnico</v>
          </cell>
          <cell r="C136" t="str">
            <v>314-10</v>
          </cell>
          <cell r="D136" t="str">
            <v>DIRECCIÓN DE CIENCIAS, TECNOLOGÍA Y MEDIOS EDUCATIVOS</v>
          </cell>
          <cell r="F136">
            <v>79220819</v>
          </cell>
          <cell r="G136" t="str">
            <v>HERRERA ABRIL JHON HENRY</v>
          </cell>
          <cell r="H136">
            <v>4</v>
          </cell>
          <cell r="I136" t="str">
            <v>314</v>
          </cell>
          <cell r="J136" t="str">
            <v>04</v>
          </cell>
        </row>
        <row r="137">
          <cell r="A137">
            <v>304</v>
          </cell>
          <cell r="B137" t="str">
            <v>Técnico</v>
          </cell>
          <cell r="C137" t="str">
            <v>314-04</v>
          </cell>
          <cell r="D137" t="str">
            <v>DIRECCIÓN DE SERVICIOS ADMINISTRATIVOS</v>
          </cell>
        </row>
        <row r="138">
          <cell r="A138">
            <v>228</v>
          </cell>
          <cell r="B138" t="str">
            <v>Técnico</v>
          </cell>
          <cell r="C138" t="str">
            <v>314-04</v>
          </cell>
          <cell r="D138" t="str">
            <v>OFICINA DE ESCALAFÓN DOCENTE</v>
          </cell>
          <cell r="F138">
            <v>79943630</v>
          </cell>
          <cell r="G138" t="str">
            <v>BLANCO ALFONSO RICHARD EDWARD</v>
          </cell>
          <cell r="H138">
            <v>12</v>
          </cell>
          <cell r="I138" t="str">
            <v>407</v>
          </cell>
          <cell r="J138" t="str">
            <v>05</v>
          </cell>
        </row>
        <row r="139">
          <cell r="A139">
            <v>230</v>
          </cell>
          <cell r="B139" t="str">
            <v>Técnico</v>
          </cell>
          <cell r="C139" t="str">
            <v>314-04</v>
          </cell>
          <cell r="D139" t="str">
            <v>OFICINA DE ESCALAFÓN DOCENTE</v>
          </cell>
        </row>
        <row r="140">
          <cell r="A140">
            <v>587</v>
          </cell>
          <cell r="B140" t="str">
            <v>Técnico</v>
          </cell>
          <cell r="C140" t="str">
            <v>314-04</v>
          </cell>
          <cell r="D140" t="str">
            <v>DIRECCIÓN DE DOTACIONES ESCOLARES</v>
          </cell>
        </row>
        <row r="141">
          <cell r="A141">
            <v>345</v>
          </cell>
          <cell r="B141" t="str">
            <v>Técnico</v>
          </cell>
          <cell r="C141" t="str">
            <v>314-04</v>
          </cell>
          <cell r="D141" t="str">
            <v>OFICINA DE SERVICIO AL CIUDADANO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EF9A-735D-4BD2-B1C3-6C7F5E5CFEA5}">
  <dimension ref="A1:J195"/>
  <sheetViews>
    <sheetView tabSelected="1" workbookViewId="0">
      <selection activeCell="E8" sqref="E8"/>
    </sheetView>
  </sheetViews>
  <sheetFormatPr baseColWidth="10" defaultRowHeight="15" x14ac:dyDescent="0.25"/>
  <cols>
    <col min="1" max="1" width="12.85546875" style="13" customWidth="1"/>
    <col min="2" max="2" width="14.28515625" style="13" customWidth="1"/>
    <col min="3" max="4" width="11.42578125" style="13"/>
    <col min="5" max="5" width="58.28515625" style="16" bestFit="1" customWidth="1"/>
    <col min="6" max="6" width="10.140625" style="13" bestFit="1" customWidth="1"/>
    <col min="7" max="7" width="11.42578125" style="7"/>
    <col min="8" max="9" width="11.42578125" style="17"/>
    <col min="10" max="10" width="78" style="13" bestFit="1" customWidth="1"/>
    <col min="11" max="16384" width="11.42578125" style="13"/>
  </cols>
  <sheetData>
    <row r="1" spans="1:10" x14ac:dyDescent="0.25">
      <c r="F1" s="17"/>
      <c r="J1" s="16"/>
    </row>
    <row r="2" spans="1:10" x14ac:dyDescent="0.25">
      <c r="A2" s="38" t="s">
        <v>0</v>
      </c>
      <c r="B2" s="38"/>
      <c r="C2" s="38"/>
      <c r="D2" s="38"/>
      <c r="E2" s="38"/>
      <c r="F2" s="38"/>
      <c r="G2" s="38"/>
      <c r="H2" s="38"/>
      <c r="I2" s="38"/>
      <c r="J2" s="38"/>
    </row>
    <row r="3" spans="1:10" x14ac:dyDescent="0.25">
      <c r="A3" s="38" t="s">
        <v>1</v>
      </c>
      <c r="B3" s="38"/>
      <c r="C3" s="38"/>
      <c r="D3" s="38"/>
      <c r="E3" s="38"/>
      <c r="F3" s="38"/>
      <c r="G3" s="38"/>
      <c r="H3" s="38"/>
      <c r="I3" s="38"/>
      <c r="J3" s="38"/>
    </row>
    <row r="4" spans="1:10" x14ac:dyDescent="0.25">
      <c r="A4" s="36" t="s">
        <v>2</v>
      </c>
      <c r="B4" s="36"/>
      <c r="C4" s="36"/>
      <c r="D4" s="36"/>
      <c r="E4" s="36"/>
      <c r="F4" s="36"/>
      <c r="G4" s="36"/>
      <c r="H4" s="36"/>
      <c r="I4" s="36"/>
      <c r="J4" s="36"/>
    </row>
    <row r="5" spans="1:10" x14ac:dyDescent="0.25">
      <c r="F5" s="17"/>
      <c r="J5" s="18">
        <v>44377</v>
      </c>
    </row>
    <row r="6" spans="1:10" ht="60" customHeight="1" x14ac:dyDescent="0.25">
      <c r="B6" s="34" t="s">
        <v>3</v>
      </c>
      <c r="C6" s="34"/>
      <c r="D6" s="34"/>
      <c r="E6" s="34"/>
      <c r="F6" s="34"/>
      <c r="G6" s="34"/>
      <c r="H6" s="34"/>
      <c r="I6" s="34"/>
      <c r="J6" s="34"/>
    </row>
    <row r="7" spans="1:10" x14ac:dyDescent="0.25">
      <c r="F7" s="17"/>
      <c r="J7" s="16"/>
    </row>
    <row r="8" spans="1:10" x14ac:dyDescent="0.25">
      <c r="F8" s="17"/>
      <c r="J8" s="16"/>
    </row>
    <row r="9" spans="1:10" x14ac:dyDescent="0.25">
      <c r="A9" s="37" t="s">
        <v>4</v>
      </c>
      <c r="B9" s="37"/>
      <c r="C9" s="37"/>
      <c r="D9" s="37"/>
      <c r="E9" s="37"/>
      <c r="F9" s="35" t="s">
        <v>5</v>
      </c>
      <c r="G9" s="35"/>
      <c r="H9" s="35"/>
      <c r="I9" s="35"/>
      <c r="J9" s="35"/>
    </row>
    <row r="10" spans="1:10" ht="25.5" x14ac:dyDescent="0.25">
      <c r="A10" s="8" t="s">
        <v>6</v>
      </c>
      <c r="B10" s="8" t="s">
        <v>7</v>
      </c>
      <c r="C10" s="8" t="s">
        <v>8</v>
      </c>
      <c r="D10" s="8" t="s">
        <v>9</v>
      </c>
      <c r="E10" s="19" t="s">
        <v>10</v>
      </c>
      <c r="F10" s="8" t="s">
        <v>11</v>
      </c>
      <c r="G10" s="8" t="s">
        <v>12</v>
      </c>
      <c r="H10" s="8" t="s">
        <v>8</v>
      </c>
      <c r="I10" s="8" t="s">
        <v>9</v>
      </c>
      <c r="J10" s="8" t="s">
        <v>13</v>
      </c>
    </row>
    <row r="11" spans="1:10" x14ac:dyDescent="0.25">
      <c r="A11" s="5">
        <v>535</v>
      </c>
      <c r="B11" s="6" t="str">
        <f>VLOOKUP(A11,'[1]ANEXO 1'!$B:$P,2,0)</f>
        <v>Profesional</v>
      </c>
      <c r="C11" s="6" t="str">
        <f>VLOOKUP(A11,'[1]ANEXO 1'!$B:$P,4,0)</f>
        <v>222</v>
      </c>
      <c r="D11" s="6" t="str">
        <f>VLOOKUP(A11,'[1]ANEXO 1'!$B:$P,5,0)</f>
        <v>24</v>
      </c>
      <c r="E11" s="20" t="str">
        <f>VLOOKUP(A11,'[1]ANEXO 1'!$B:$P,6,0)</f>
        <v>DIRECCIÓN DE COBERTURA</v>
      </c>
      <c r="F11" s="6">
        <f>VLOOKUP(G11,[2]Hoja1!$F:$H,3,0)</f>
        <v>1</v>
      </c>
      <c r="G11" s="9">
        <v>52208358</v>
      </c>
      <c r="H11" s="21" t="str">
        <f>VLOOKUP(G11,[3]Adtivos!$K:$AL,27,0)</f>
        <v>222</v>
      </c>
      <c r="I11" s="21" t="str">
        <f>VLOOKUP(G11,[3]Adtivos!$K:$AL,28,0)</f>
        <v>21</v>
      </c>
      <c r="J11" s="20" t="str">
        <f>VLOOKUP(G11,[3]Adtivos!$K:$R,8,0)</f>
        <v>DIRECCIÓN DE INCLUSIÓN E INTEGRACIÓN DE POBLACIONES</v>
      </c>
    </row>
    <row r="12" spans="1:10" x14ac:dyDescent="0.25">
      <c r="A12" s="1">
        <v>618</v>
      </c>
      <c r="B12" s="6" t="str">
        <f>VLOOKUP(A12,'[1]ANEXO 1'!$B:$P,2,0)</f>
        <v>Profesional</v>
      </c>
      <c r="C12" s="6" t="str">
        <f>VLOOKUP(A12,'[1]ANEXO 1'!$B:$P,4,0)</f>
        <v>222</v>
      </c>
      <c r="D12" s="6" t="str">
        <f>VLOOKUP(A12,'[1]ANEXO 1'!$B:$P,5,0)</f>
        <v>21</v>
      </c>
      <c r="E12" s="20" t="str">
        <f>VLOOKUP(A12,'[1]ANEXO 1'!$B:$P,6,0)</f>
        <v>DIRECCIÓN DE INSPECCIÓN Y VIGILANCIA</v>
      </c>
      <c r="F12" s="6">
        <v>2</v>
      </c>
      <c r="G12" s="10">
        <v>65742185</v>
      </c>
      <c r="H12" s="21" t="str">
        <f>VLOOKUP(G12,[3]Adtivos!$K:$AL,27,0)</f>
        <v>219</v>
      </c>
      <c r="I12" s="21" t="str">
        <f>VLOOKUP(G12,[3]Adtivos!$K:$AL,28,0)</f>
        <v>18</v>
      </c>
      <c r="J12" s="20" t="str">
        <f>VLOOKUP(G12,[3]Adtivos!$K:$R,8,0)</f>
        <v>DIRECCIÓN LOCAL DE EDUCACIÓN 08 - KENNEDY</v>
      </c>
    </row>
    <row r="13" spans="1:10" x14ac:dyDescent="0.25">
      <c r="A13" s="2">
        <v>1176</v>
      </c>
      <c r="B13" s="6" t="str">
        <f>VLOOKUP(A13,'[1]ANEXO 1'!$B:$P,2,0)</f>
        <v>Profesional</v>
      </c>
      <c r="C13" s="6" t="str">
        <f>VLOOKUP(A13,'[1]ANEXO 1'!$B:$P,4,0)</f>
        <v>219</v>
      </c>
      <c r="D13" s="6" t="str">
        <f>VLOOKUP(A13,'[1]ANEXO 1'!$B:$P,5,0)</f>
        <v>18</v>
      </c>
      <c r="E13" s="20" t="str">
        <f>VLOOKUP(A13,'[1]ANEXO 1'!$B:$P,6,0)</f>
        <v>DIRECCIÓN LOCAL DE EDUCACIÓN 04 - SAN CRISTOBAL</v>
      </c>
      <c r="F13" s="22">
        <f>VLOOKUP(G13,[2]Hoja1!$F:$H,3,0)</f>
        <v>10</v>
      </c>
      <c r="G13" s="11">
        <v>52263924</v>
      </c>
      <c r="H13" s="23" t="str">
        <f>VLOOKUP(G13,[3]Adtivos!$K:$AL,27,0)</f>
        <v>219</v>
      </c>
      <c r="I13" s="21" t="str">
        <f>VLOOKUP(G13,[3]Adtivos!$K:$AL,28,0)</f>
        <v>12</v>
      </c>
      <c r="J13" s="20" t="str">
        <f>VLOOKUP(G13,[3]Adtivos!$K:$R,8,0)</f>
        <v>DIRECCIÓN LOCAL DE EDUCACIÓN 08 - KENNEDY</v>
      </c>
    </row>
    <row r="14" spans="1:10" x14ac:dyDescent="0.25">
      <c r="A14" s="1">
        <v>279</v>
      </c>
      <c r="B14" s="6" t="str">
        <f>VLOOKUP(A14,'[1]ANEXO 1'!$B:$P,2,0)</f>
        <v>Profesional</v>
      </c>
      <c r="C14" s="6" t="str">
        <f>VLOOKUP(A14,'[1]ANEXO 1'!$B:$P,4,0)</f>
        <v>219</v>
      </c>
      <c r="D14" s="6" t="str">
        <f>VLOOKUP(A14,'[1]ANEXO 1'!$B:$P,5,0)</f>
        <v>18</v>
      </c>
      <c r="E14" s="20" t="str">
        <f>VLOOKUP(A14,'[1]ANEXO 1'!$B:$P,6,0)</f>
        <v>OFICINA DE CONTRATOS</v>
      </c>
      <c r="F14" s="6">
        <f>VLOOKUP(G14,[2]Hoja1!$F:$H,3,0)</f>
        <v>5</v>
      </c>
      <c r="G14" s="7">
        <v>14880069</v>
      </c>
      <c r="H14" s="21" t="str">
        <f>VLOOKUP(G14,[3]Adtivos!$K:$AL,27,0)</f>
        <v>219</v>
      </c>
      <c r="I14" s="21" t="str">
        <f>VLOOKUP(G14,[3]Adtivos!$K:$AL,28,0)</f>
        <v>12</v>
      </c>
      <c r="J14" s="20" t="str">
        <f>VLOOKUP(G14,[3]Adtivos!$K:$R,8,0)</f>
        <v>OFICINA CONTROL INTERNO</v>
      </c>
    </row>
    <row r="15" spans="1:10" x14ac:dyDescent="0.25">
      <c r="A15" s="1">
        <v>2595</v>
      </c>
      <c r="B15" s="6" t="str">
        <f>VLOOKUP(A15,'[1]ANEXO 1'!$B:$P,2,0)</f>
        <v>Profesional</v>
      </c>
      <c r="C15" s="6" t="str">
        <f>VLOOKUP(A15,'[1]ANEXO 1'!$B:$P,4,0)</f>
        <v>219</v>
      </c>
      <c r="D15" s="6" t="str">
        <f>VLOOKUP(A15,'[1]ANEXO 1'!$B:$P,5,0)</f>
        <v>18</v>
      </c>
      <c r="E15" s="20" t="str">
        <f>VLOOKUP(A15,'[1]ANEXO 1'!$B:$P,6,0)</f>
        <v>DIRECCIÓN LOCAL DE EDUCACIÓN 18 - RAFAEL URIBE URIBE</v>
      </c>
      <c r="F15" s="22">
        <f>VLOOKUP(G15,[2]Hoja1!$F:$H,3,0)</f>
        <v>44</v>
      </c>
      <c r="G15" s="11">
        <v>1024484620</v>
      </c>
      <c r="H15" s="23" t="str">
        <f>VLOOKUP(G15,[3]Adtivos!$K:$AL,27,0)</f>
        <v>219</v>
      </c>
      <c r="I15" s="21" t="str">
        <f>VLOOKUP(G15,[3]Adtivos!$K:$AL,28,0)</f>
        <v>09</v>
      </c>
      <c r="J15" s="20" t="str">
        <f>VLOOKUP(G15,[3]Adtivos!$K:$R,8,0)</f>
        <v>DIRECCIÓN DE COBERTURA</v>
      </c>
    </row>
    <row r="16" spans="1:10" x14ac:dyDescent="0.25">
      <c r="A16" s="6">
        <v>1900</v>
      </c>
      <c r="B16" s="6" t="str">
        <f>VLOOKUP(A16,'[1]ANEXO 1'!$B:$P,2,0)</f>
        <v>Profesional</v>
      </c>
      <c r="C16" s="6" t="str">
        <f>VLOOKUP(A16,'[1]ANEXO 1'!$B:$P,4,0)</f>
        <v>219</v>
      </c>
      <c r="D16" s="6" t="str">
        <f>VLOOKUP(A16,'[1]ANEXO 1'!$B:$P,5,0)</f>
        <v>18</v>
      </c>
      <c r="E16" s="20" t="str">
        <f>VLOOKUP(A16,'[1]ANEXO 1'!$B:$P,6,0)</f>
        <v>DIRECCIÓN LOCAL DE EDUCACIÓN 10 - ENGATIVA</v>
      </c>
      <c r="F16" s="6">
        <v>8</v>
      </c>
      <c r="G16" s="7">
        <v>79979294</v>
      </c>
      <c r="H16" s="21" t="str">
        <f>VLOOKUP(G16,[3]Adtivos!$K:$AL,27,0)</f>
        <v>219</v>
      </c>
      <c r="I16" s="21" t="str">
        <f>VLOOKUP(G16,[3]Adtivos!$K:$AL,28,0)</f>
        <v>12</v>
      </c>
      <c r="J16" s="20" t="str">
        <f>VLOOKUP(G16,[3]Adtivos!$K:$R,8,0)</f>
        <v>DIRECCIÓN LOCAL DE EDUCACIÓN 05 - USME</v>
      </c>
    </row>
    <row r="17" spans="1:10" x14ac:dyDescent="0.25">
      <c r="A17" s="1">
        <v>1507</v>
      </c>
      <c r="B17" s="6" t="str">
        <f>VLOOKUP(A17,'[1]ANEXO 1'!$B:$P,2,0)</f>
        <v>Profesional</v>
      </c>
      <c r="C17" s="6" t="str">
        <f>VLOOKUP(A17,'[1]ANEXO 1'!$B:$P,4,0)</f>
        <v>219</v>
      </c>
      <c r="D17" s="6" t="str">
        <f>VLOOKUP(A17,'[1]ANEXO 1'!$B:$P,5,0)</f>
        <v>18</v>
      </c>
      <c r="E17" s="20" t="str">
        <f>VLOOKUP(A17,'[1]ANEXO 1'!$B:$P,6,0)</f>
        <v>OFICINA DE PERSONAL</v>
      </c>
      <c r="F17" s="6">
        <v>9</v>
      </c>
      <c r="G17" s="25">
        <v>52774236</v>
      </c>
      <c r="H17" s="21" t="str">
        <f>VLOOKUP(G17,[3]Adtivos!$K:$AL,27,0)</f>
        <v>219</v>
      </c>
      <c r="I17" s="21" t="str">
        <f>VLOOKUP(G17,[3]Adtivos!$K:$AL,28,0)</f>
        <v>12</v>
      </c>
      <c r="J17" s="20" t="str">
        <f>VLOOKUP(G17,[3]Adtivos!$K:$R,8,0)</f>
        <v>COLEGIO KENNEDY (IED)</v>
      </c>
    </row>
    <row r="18" spans="1:10" x14ac:dyDescent="0.25">
      <c r="A18" s="1">
        <v>508</v>
      </c>
      <c r="B18" s="6" t="str">
        <f>VLOOKUP(A18,'[1]ANEXO 1'!$B:$P,2,0)</f>
        <v>Profesional</v>
      </c>
      <c r="C18" s="6" t="str">
        <f>VLOOKUP(A18,'[1]ANEXO 1'!$B:$P,4,0)</f>
        <v>219</v>
      </c>
      <c r="D18" s="6" t="str">
        <f>VLOOKUP(A18,'[1]ANEXO 1'!$B:$P,5,0)</f>
        <v>18</v>
      </c>
      <c r="E18" s="20" t="str">
        <f>VLOOKUP(A18,'[1]ANEXO 1'!$B:$P,6,0)</f>
        <v>DIRECCIÓN DE INCLUSIÓN E INTEGRACIÓN DE POBLACIONES</v>
      </c>
      <c r="F18" s="6">
        <f>VLOOKUP(G18,[2]Hoja1!$F:$H,3,0)</f>
        <v>2</v>
      </c>
      <c r="G18" s="12">
        <v>39703604</v>
      </c>
      <c r="H18" s="21" t="str">
        <f>VLOOKUP(G18,[3]Adtivos!$K:$AL,27,0)</f>
        <v>219</v>
      </c>
      <c r="I18" s="21" t="str">
        <f>VLOOKUP(G18,[3]Adtivos!$K:$AL,28,0)</f>
        <v>12</v>
      </c>
      <c r="J18" s="20" t="str">
        <f>VLOOKUP(G18,[3]Adtivos!$K:$R,8,0)</f>
        <v>DIRECCIÓN DE EDUCACIÓN MEDIA</v>
      </c>
    </row>
    <row r="19" spans="1:10" x14ac:dyDescent="0.25">
      <c r="A19" s="1">
        <v>490</v>
      </c>
      <c r="B19" s="6" t="str">
        <f>VLOOKUP(A19,'[1]ANEXO 1'!$B:$P,2,0)</f>
        <v>Profesional</v>
      </c>
      <c r="C19" s="6" t="str">
        <f>VLOOKUP(A19,'[1]ANEXO 1'!$B:$P,4,0)</f>
        <v>219</v>
      </c>
      <c r="D19" s="6" t="str">
        <f>VLOOKUP(A19,'[1]ANEXO 1'!$B:$P,5,0)</f>
        <v>18</v>
      </c>
      <c r="E19" s="20" t="str">
        <f>VLOOKUP(A19,'[1]ANEXO 1'!$B:$P,6,0)</f>
        <v>DIRECCIÓN DE CIENCIAS, TECNOLOGÍA Y MEDIOS EDUCATIVOS</v>
      </c>
      <c r="F19" s="6">
        <f>VLOOKUP(G19,[2]Hoja1!$F:$H,3,0)</f>
        <v>1</v>
      </c>
      <c r="G19" s="12">
        <v>51991015</v>
      </c>
      <c r="H19" s="21" t="str">
        <f>VLOOKUP(G19,[3]Adtivos!$K:$AL,27,0)</f>
        <v>219</v>
      </c>
      <c r="I19" s="21" t="str">
        <f>VLOOKUP(G19,[3]Adtivos!$K:$AL,28,0)</f>
        <v>12</v>
      </c>
      <c r="J19" s="20" t="str">
        <f>VLOOKUP(G19,[3]Adtivos!$K:$R,8,0)</f>
        <v>DIRECCIÓN DE FORMACIÓN DE DOCENTES E INNOVACIONES PEDAGÓGICAS</v>
      </c>
    </row>
    <row r="20" spans="1:10" x14ac:dyDescent="0.25">
      <c r="A20" s="1">
        <v>18</v>
      </c>
      <c r="B20" s="6" t="str">
        <f>VLOOKUP(A20,'[1]ANEXO 1'!$B:$P,2,0)</f>
        <v>Profesional</v>
      </c>
      <c r="C20" s="6" t="str">
        <f>VLOOKUP(A20,'[1]ANEXO 1'!$B:$P,4,0)</f>
        <v>219</v>
      </c>
      <c r="D20" s="6" t="str">
        <f>VLOOKUP(A20,'[1]ANEXO 1'!$B:$P,5,0)</f>
        <v>12</v>
      </c>
      <c r="E20" s="20" t="str">
        <f>VLOOKUP(A20,'[1]ANEXO 1'!$B:$P,6,0)</f>
        <v>DIRECCIÓN LOCAL DE EDUCACIÓN 08 - KENNEDY</v>
      </c>
      <c r="F20" s="6">
        <f>VLOOKUP(G20,[2]Hoja1!$F:$H,3,0)</f>
        <v>4</v>
      </c>
      <c r="G20" s="7">
        <v>79688891</v>
      </c>
      <c r="H20" s="21" t="str">
        <f>VLOOKUP(G20,[3]Adtivos!$K:$AL,27,0)</f>
        <v>219</v>
      </c>
      <c r="I20" s="21" t="str">
        <f>VLOOKUP(G20,[3]Adtivos!$K:$AL,28,0)</f>
        <v>09</v>
      </c>
      <c r="J20" s="20" t="str">
        <f>VLOOKUP(G20,[3]Adtivos!$K:$R,8,0)</f>
        <v>OFICINA DE NÓMINA</v>
      </c>
    </row>
    <row r="21" spans="1:10" x14ac:dyDescent="0.25">
      <c r="A21" s="1">
        <v>178</v>
      </c>
      <c r="B21" s="6" t="str">
        <f>VLOOKUP(A21,'[1]ANEXO 1'!$B:$P,2,0)</f>
        <v>Profesional</v>
      </c>
      <c r="C21" s="6" t="str">
        <f>VLOOKUP(A21,'[1]ANEXO 1'!$B:$P,4,0)</f>
        <v>219</v>
      </c>
      <c r="D21" s="6" t="str">
        <f>VLOOKUP(A21,'[1]ANEXO 1'!$B:$P,5,0)</f>
        <v>12</v>
      </c>
      <c r="E21" s="20" t="str">
        <f>VLOOKUP(A21,'[1]ANEXO 1'!$B:$P,6,0)</f>
        <v>OFICINA DE PERSONAL</v>
      </c>
      <c r="F21" s="6">
        <f>VLOOKUP(G21,[2]Hoja1!$F:$H,3,0)</f>
        <v>5</v>
      </c>
      <c r="G21" s="7">
        <v>1072656274</v>
      </c>
      <c r="H21" s="21" t="str">
        <f>VLOOKUP(G21,[3]Adtivos!$K:$AL,27,0)</f>
        <v>219</v>
      </c>
      <c r="I21" s="21" t="str">
        <f>VLOOKUP(G21,[3]Adtivos!$K:$AL,28,0)</f>
        <v>09</v>
      </c>
      <c r="J21" s="20" t="str">
        <f>VLOOKUP(G21,[3]Adtivos!$K:$R,8,0)</f>
        <v>OFICINA DE PERSONAL</v>
      </c>
    </row>
    <row r="22" spans="1:10" x14ac:dyDescent="0.25">
      <c r="A22" s="1">
        <v>1504</v>
      </c>
      <c r="B22" s="6" t="str">
        <f>VLOOKUP(A22,'[1]ANEXO 1'!$B:$P,2,0)</f>
        <v>Profesional</v>
      </c>
      <c r="C22" s="6" t="str">
        <f>VLOOKUP(A22,'[1]ANEXO 1'!$B:$P,4,0)</f>
        <v>219</v>
      </c>
      <c r="D22" s="6" t="str">
        <f>VLOOKUP(A22,'[1]ANEXO 1'!$B:$P,5,0)</f>
        <v>12</v>
      </c>
      <c r="E22" s="20" t="str">
        <f>VLOOKUP(A22,'[1]ANEXO 1'!$B:$P,6,0)</f>
        <v>DIRECCIÓN DE EVALUACION DE LA EDUCACIÓN</v>
      </c>
      <c r="F22" s="6">
        <f>VLOOKUP(G22,[2]Hoja1!$F:$H,3,0)</f>
        <v>3</v>
      </c>
      <c r="G22" s="7">
        <v>52314867</v>
      </c>
      <c r="H22" s="21" t="str">
        <f>VLOOKUP(G22,[3]Adtivos!$K:$AL,27,0)</f>
        <v>219</v>
      </c>
      <c r="I22" s="21" t="str">
        <f>VLOOKUP(G22,[3]Adtivos!$K:$AL,28,0)</f>
        <v>09</v>
      </c>
      <c r="J22" s="20" t="str">
        <f>VLOOKUP(G22,[3]Adtivos!$K:$R,8,0)</f>
        <v>DIRECCIÓN DE INCLUSIÓN E INTEGRACIÓN DE POBLACIONES</v>
      </c>
    </row>
    <row r="23" spans="1:10" x14ac:dyDescent="0.25">
      <c r="A23" s="1">
        <v>2594</v>
      </c>
      <c r="B23" s="6" t="str">
        <f>VLOOKUP(A23,'[1]ANEXO 1'!$B:$P,2,0)</f>
        <v>Profesional</v>
      </c>
      <c r="C23" s="6" t="str">
        <f>VLOOKUP(A23,'[1]ANEXO 1'!$B:$P,4,0)</f>
        <v>219</v>
      </c>
      <c r="D23" s="6" t="str">
        <f>VLOOKUP(A23,'[1]ANEXO 1'!$B:$P,5,0)</f>
        <v>12</v>
      </c>
      <c r="E23" s="20" t="str">
        <f>VLOOKUP(A23,'[1]ANEXO 1'!$B:$P,6,0)</f>
        <v>DIRECCIÓN LOCAL DE EDUCACIÓN 20 - SUMAPAZ</v>
      </c>
      <c r="F23" s="6">
        <f>VLOOKUP(G23,[2]Hoja1!$F:$H,3,0)</f>
        <v>7</v>
      </c>
      <c r="G23" s="12">
        <v>80466813</v>
      </c>
      <c r="H23" s="21" t="str">
        <f>VLOOKUP(G23,[3]Adtivos!$K:$AL,27,0)</f>
        <v>219</v>
      </c>
      <c r="I23" s="21" t="str">
        <f>VLOOKUP(G23,[3]Adtivos!$K:$AL,28,0)</f>
        <v>07</v>
      </c>
      <c r="J23" s="20" t="str">
        <f>VLOOKUP(G23,[3]Adtivos!$K:$R,8,0)</f>
        <v>DIRECCIÓN LOCAL DE EDUCACIÓN 02- CHAPINERO</v>
      </c>
    </row>
    <row r="24" spans="1:10" x14ac:dyDescent="0.25">
      <c r="A24" s="1">
        <v>543</v>
      </c>
      <c r="B24" s="6" t="str">
        <f>VLOOKUP(A24,'[1]ANEXO 1'!$B:$P,2,0)</f>
        <v>Profesional</v>
      </c>
      <c r="C24" s="6" t="str">
        <f>VLOOKUP(A24,'[1]ANEXO 1'!$B:$P,4,0)</f>
        <v>219</v>
      </c>
      <c r="D24" s="6" t="str">
        <f>VLOOKUP(A24,'[1]ANEXO 1'!$B:$P,5,0)</f>
        <v>12</v>
      </c>
      <c r="E24" s="20" t="str">
        <f>VLOOKUP(A24,'[1]ANEXO 1'!$B:$P,6,0)</f>
        <v>DIRECCIÓN DE SERVICIOS ADMINISTRATIVOS</v>
      </c>
      <c r="F24" s="6">
        <f>VLOOKUP(G24,[2]Hoja1!$F:$H,3,0)</f>
        <v>3</v>
      </c>
      <c r="G24" s="12">
        <v>52266283</v>
      </c>
      <c r="H24" s="21" t="str">
        <f>VLOOKUP(G24,[3]Adtivos!$K:$AL,27,0)</f>
        <v>219</v>
      </c>
      <c r="I24" s="21" t="str">
        <f>VLOOKUP(G24,[3]Adtivos!$K:$AL,28,0)</f>
        <v>09</v>
      </c>
      <c r="J24" s="20" t="str">
        <f>VLOOKUP(G24,[3]Adtivos!$K:$R,8,0)</f>
        <v>OFICINA DE CONTRATOS</v>
      </c>
    </row>
    <row r="25" spans="1:10" x14ac:dyDescent="0.25">
      <c r="A25" s="1">
        <v>14</v>
      </c>
      <c r="B25" s="6" t="str">
        <f>VLOOKUP(A25,'[1]ANEXO 1'!$B:$P,2,0)</f>
        <v>Profesional</v>
      </c>
      <c r="C25" s="6" t="str">
        <f>VLOOKUP(A25,'[1]ANEXO 1'!$B:$P,4,0)</f>
        <v>219</v>
      </c>
      <c r="D25" s="6" t="str">
        <f>VLOOKUP(A25,'[1]ANEXO 1'!$B:$P,5,0)</f>
        <v>09</v>
      </c>
      <c r="E25" s="20" t="str">
        <f>VLOOKUP(A25,'[1]ANEXO 1'!$B:$P,6,0)</f>
        <v>OFICINA ASESORA DE PLANEACIÓN</v>
      </c>
      <c r="F25" s="6">
        <f>VLOOKUP(G25,[2]Hoja1!$F:$H,3,0)</f>
        <v>11</v>
      </c>
      <c r="G25" s="7">
        <v>52485329</v>
      </c>
      <c r="H25" s="21" t="str">
        <f>VLOOKUP(G25,[3]Adtivos!$K:$AL,27,0)</f>
        <v>314</v>
      </c>
      <c r="I25" s="21" t="str">
        <f>VLOOKUP(G25,[3]Adtivos!$K:$AL,28,0)</f>
        <v>12</v>
      </c>
      <c r="J25" s="20" t="str">
        <f>VLOOKUP(G25,[3]Adtivos!$K:$R,8,0)</f>
        <v>DIRECCIÓN DE COBERTURA</v>
      </c>
    </row>
    <row r="26" spans="1:10" x14ac:dyDescent="0.25">
      <c r="A26" s="1">
        <v>131</v>
      </c>
      <c r="B26" s="6" t="str">
        <f>VLOOKUP(A26,'[1]ANEXO 1'!$B:$P,2,0)</f>
        <v>Profesional</v>
      </c>
      <c r="C26" s="6" t="str">
        <f>VLOOKUP(A26,'[1]ANEXO 1'!$B:$P,4,0)</f>
        <v>219</v>
      </c>
      <c r="D26" s="6" t="str">
        <f>VLOOKUP(A26,'[1]ANEXO 1'!$B:$P,5,0)</f>
        <v>09</v>
      </c>
      <c r="E26" s="20" t="str">
        <f>VLOOKUP(A26,'[1]ANEXO 1'!$B:$P,6,0)</f>
        <v>DIRECCIÓN DE TALENTO HUMANO</v>
      </c>
      <c r="F26" s="6">
        <v>0</v>
      </c>
      <c r="G26" s="7">
        <v>0</v>
      </c>
      <c r="H26" s="21">
        <v>0</v>
      </c>
      <c r="I26" s="21">
        <v>0</v>
      </c>
      <c r="J26" s="20">
        <v>0</v>
      </c>
    </row>
    <row r="27" spans="1:10" x14ac:dyDescent="0.25">
      <c r="A27" s="1">
        <v>67</v>
      </c>
      <c r="B27" s="6" t="str">
        <f>VLOOKUP(A27,'[1]ANEXO 1'!$B:$P,2,0)</f>
        <v>Profesional</v>
      </c>
      <c r="C27" s="6" t="str">
        <f>VLOOKUP(A27,'[1]ANEXO 1'!$B:$P,4,0)</f>
        <v>219</v>
      </c>
      <c r="D27" s="6" t="str">
        <f>VLOOKUP(A27,'[1]ANEXO 1'!$B:$P,5,0)</f>
        <v>09</v>
      </c>
      <c r="E27" s="20" t="str">
        <f>VLOOKUP(A27,'[1]ANEXO 1'!$B:$P,6,0)</f>
        <v>OFICINA ASESORA JURIDICA</v>
      </c>
      <c r="F27" s="22">
        <f>VLOOKUP(G27,[2]Hoja1!$F:$H,3,0)</f>
        <v>3</v>
      </c>
      <c r="G27" s="11">
        <v>45514923</v>
      </c>
      <c r="H27" s="23" t="str">
        <f>VLOOKUP(G27,[3]Adtivos!$K:$AL,27,0)</f>
        <v>219</v>
      </c>
      <c r="I27" s="21" t="str">
        <f>VLOOKUP(G27,[3]Adtivos!$K:$AL,28,0)</f>
        <v>07</v>
      </c>
      <c r="J27" s="20" t="str">
        <f>VLOOKUP(G27,[3]Adtivos!$K:$R,8,0)</f>
        <v>DIRECCIÓN LOCAL DE EDUCACIÓN 06 - TUNJUELITO</v>
      </c>
    </row>
    <row r="28" spans="1:10" x14ac:dyDescent="0.25">
      <c r="A28" s="1">
        <v>521</v>
      </c>
      <c r="B28" s="6" t="str">
        <f>VLOOKUP(A28,'[1]ANEXO 1'!$B:$P,2,0)</f>
        <v>Profesional</v>
      </c>
      <c r="C28" s="6" t="str">
        <f>VLOOKUP(A28,'[1]ANEXO 1'!$B:$P,4,0)</f>
        <v>219</v>
      </c>
      <c r="D28" s="6" t="str">
        <f>VLOOKUP(A28,'[1]ANEXO 1'!$B:$P,5,0)</f>
        <v>07</v>
      </c>
      <c r="E28" s="20" t="str">
        <f>VLOOKUP(A28,'[1]ANEXO 1'!$B:$P,6,0)</f>
        <v>DIRECCIÓN DE EVALUACION DE LA EDUCACIÓN</v>
      </c>
      <c r="F28" s="6">
        <f>VLOOKUP(G28,[2]Hoja1!$F:$H,3,0)</f>
        <v>1</v>
      </c>
      <c r="G28" s="7">
        <v>79547631</v>
      </c>
      <c r="H28" s="21" t="str">
        <f>VLOOKUP(G28,[3]Adtivos!$K:$AL,27,0)</f>
        <v>314</v>
      </c>
      <c r="I28" s="21" t="str">
        <f>VLOOKUP(G28,[3]Adtivos!$K:$AL,28,0)</f>
        <v>19</v>
      </c>
      <c r="J28" s="20" t="str">
        <f>VLOOKUP(G28,[3]Adtivos!$K:$R,8,0)</f>
        <v>COLEGIO MANUEL CEPEDA VARGAS (IED)</v>
      </c>
    </row>
    <row r="29" spans="1:10" x14ac:dyDescent="0.25">
      <c r="A29" s="2">
        <v>1648</v>
      </c>
      <c r="B29" s="6" t="str">
        <f>VLOOKUP(A29,'[1]ANEXO 1'!$B:$P,2,0)</f>
        <v>Técnico</v>
      </c>
      <c r="C29" s="6" t="str">
        <f>VLOOKUP(A29,'[1]ANEXO 1'!$B:$P,4,0)</f>
        <v>314</v>
      </c>
      <c r="D29" s="6" t="str">
        <f>VLOOKUP(A29,'[1]ANEXO 1'!$B:$P,5,0)</f>
        <v>19</v>
      </c>
      <c r="E29" s="20" t="str">
        <f>VLOOKUP(A29,'[1]ANEXO 1'!$B:$P,6,0)</f>
        <v>COLEGIO PABLO NERUDA (IED)</v>
      </c>
      <c r="F29" s="6">
        <f>VLOOKUP(G29,[2]Hoja1!$F:$H,3,0)</f>
        <v>11</v>
      </c>
      <c r="G29" s="12">
        <v>52485329</v>
      </c>
      <c r="H29" s="21" t="str">
        <f>VLOOKUP(G29,[3]Adtivos!$K:$AL,27,0)</f>
        <v>314</v>
      </c>
      <c r="I29" s="21" t="str">
        <f>VLOOKUP(G29,[3]Adtivos!$K:$AL,28,0)</f>
        <v>12</v>
      </c>
      <c r="J29" s="20" t="str">
        <f>VLOOKUP(G29,[3]Adtivos!$K:$R,8,0)</f>
        <v>DIRECCIÓN DE COBERTURA</v>
      </c>
    </row>
    <row r="30" spans="1:10" x14ac:dyDescent="0.25">
      <c r="A30" s="2">
        <v>1698</v>
      </c>
      <c r="B30" s="6" t="str">
        <f>VLOOKUP(A30,'[1]ANEXO 1'!$B:$P,2,0)</f>
        <v>Técnico</v>
      </c>
      <c r="C30" s="6" t="str">
        <f>VLOOKUP(A30,'[1]ANEXO 1'!$B:$P,4,0)</f>
        <v>314</v>
      </c>
      <c r="D30" s="6" t="str">
        <f>VLOOKUP(A30,'[1]ANEXO 1'!$B:$P,5,0)</f>
        <v>19</v>
      </c>
      <c r="E30" s="20" t="str">
        <f>VLOOKUP(A30,'[1]ANEXO 1'!$B:$P,6,0)</f>
        <v>COLEGIO MANUEL CEPEDA VARGAS (IED)</v>
      </c>
      <c r="F30" s="6">
        <f>VLOOKUP(G30,[2]Hoja1!$F:$H,3,0)</f>
        <v>11</v>
      </c>
      <c r="G30" s="7">
        <v>1019029360</v>
      </c>
      <c r="H30" s="21" t="str">
        <f>VLOOKUP(G30,[3]Adtivos!$K:$AL,27,0)</f>
        <v>314</v>
      </c>
      <c r="I30" s="21" t="str">
        <f>VLOOKUP(G30,[3]Adtivos!$K:$AL,28,0)</f>
        <v>10</v>
      </c>
      <c r="J30" s="20" t="str">
        <f>VLOOKUP(G30,[3]Adtivos!$K:$R,8,0)</f>
        <v>OFICINA DE TESORERÍA Y CONTABILIDAD</v>
      </c>
    </row>
    <row r="31" spans="1:10" x14ac:dyDescent="0.25">
      <c r="A31" s="1">
        <v>198</v>
      </c>
      <c r="B31" s="6" t="str">
        <f>VLOOKUP(A31,'[1]ANEXO 1'!$B:$P,2,0)</f>
        <v>Técnico</v>
      </c>
      <c r="C31" s="6" t="str">
        <f>VLOOKUP(A31,'[1]ANEXO 1'!$B:$P,4,0)</f>
        <v>314</v>
      </c>
      <c r="D31" s="6" t="str">
        <f>VLOOKUP(A31,'[1]ANEXO 1'!$B:$P,5,0)</f>
        <v>17</v>
      </c>
      <c r="E31" s="20" t="str">
        <f>VLOOKUP(A31,'[1]ANEXO 1'!$B:$P,6,0)</f>
        <v>OFICINA DE PERSONAL</v>
      </c>
      <c r="F31" s="6">
        <v>3</v>
      </c>
      <c r="G31" s="25">
        <v>79509629</v>
      </c>
      <c r="H31" s="21" t="str">
        <f>VLOOKUP(G31,[3]Adtivos!$K:$AL,27,0)</f>
        <v>314</v>
      </c>
      <c r="I31" s="21" t="str">
        <f>VLOOKUP(G31,[3]Adtivos!$K:$AL,28,0)</f>
        <v>10</v>
      </c>
      <c r="J31" s="20" t="str">
        <f>VLOOKUP(G31,[3]Adtivos!$K:$R,8,0)</f>
        <v>DIRECCIÓN DE COBERTURA</v>
      </c>
    </row>
    <row r="32" spans="1:10" x14ac:dyDescent="0.25">
      <c r="A32" s="1">
        <v>384</v>
      </c>
      <c r="B32" s="6" t="str">
        <f>VLOOKUP(A32,'[1]ANEXO 1'!$B:$P,2,0)</f>
        <v>Técnico</v>
      </c>
      <c r="C32" s="6" t="str">
        <f>VLOOKUP(A32,'[1]ANEXO 1'!$B:$P,4,0)</f>
        <v>314</v>
      </c>
      <c r="D32" s="6" t="str">
        <f>VLOOKUP(A32,'[1]ANEXO 1'!$B:$P,5,0)</f>
        <v>10</v>
      </c>
      <c r="E32" s="20" t="str">
        <f>VLOOKUP(A32,'[1]ANEXO 1'!$B:$P,6,0)</f>
        <v>OFICINA ADMINISTRATIVA DE REDP</v>
      </c>
      <c r="F32" s="22">
        <f>VLOOKUP(G32,[2]Hoja1!$F:$H,3,0)</f>
        <v>3</v>
      </c>
      <c r="G32" s="11">
        <v>1030529829</v>
      </c>
      <c r="H32" s="23" t="str">
        <f>VLOOKUP(G32,[3]Adtivos!$K:$AL,27,0)</f>
        <v>314</v>
      </c>
      <c r="I32" s="21" t="str">
        <f>VLOOKUP(G32,[3]Adtivos!$K:$AL,28,0)</f>
        <v>04</v>
      </c>
      <c r="J32" s="20" t="str">
        <f>VLOOKUP(G32,[3]Adtivos!$K:$R,8,0)</f>
        <v>DIRECCIÓN DE DOTACIONES ESCOLARES</v>
      </c>
    </row>
    <row r="33" spans="1:10" x14ac:dyDescent="0.25">
      <c r="A33" s="1">
        <v>304</v>
      </c>
      <c r="B33" s="6" t="str">
        <f>VLOOKUP(A33,'[1]ANEXO 1'!$B:$P,2,0)</f>
        <v>Técnico</v>
      </c>
      <c r="C33" s="6" t="str">
        <f>VLOOKUP(A33,'[1]ANEXO 1'!$B:$P,4,0)</f>
        <v>314</v>
      </c>
      <c r="D33" s="6" t="str">
        <f>VLOOKUP(A33,'[1]ANEXO 1'!$B:$P,5,0)</f>
        <v>04</v>
      </c>
      <c r="E33" s="20" t="str">
        <f>VLOOKUP(A33,'[1]ANEXO 1'!$B:$P,6,0)</f>
        <v>DIRECCIÓN DE SERVICIOS ADMINISTRATIVOS</v>
      </c>
      <c r="F33" s="6">
        <v>0</v>
      </c>
      <c r="G33" s="7">
        <v>0</v>
      </c>
      <c r="H33" s="21">
        <v>0</v>
      </c>
      <c r="I33" s="21">
        <v>0</v>
      </c>
      <c r="J33" s="20">
        <v>0</v>
      </c>
    </row>
    <row r="34" spans="1:10" x14ac:dyDescent="0.25">
      <c r="A34" s="1">
        <v>228</v>
      </c>
      <c r="B34" s="6" t="str">
        <f>VLOOKUP(A34,'[1]ANEXO 1'!$B:$P,2,0)</f>
        <v>Técnico</v>
      </c>
      <c r="C34" s="6" t="str">
        <f>VLOOKUP(A34,'[1]ANEXO 1'!$B:$P,4,0)</f>
        <v>314</v>
      </c>
      <c r="D34" s="6" t="str">
        <f>VLOOKUP(A34,'[1]ANEXO 1'!$B:$P,5,0)</f>
        <v>04</v>
      </c>
      <c r="E34" s="20" t="str">
        <f>VLOOKUP(A34,'[1]ANEXO 1'!$B:$P,6,0)</f>
        <v>OFICINA DE ESCALAFÓN DOCENTE</v>
      </c>
      <c r="F34" s="22">
        <f>VLOOKUP(G34,[2]Hoja1!$F:$H,3,0)</f>
        <v>31</v>
      </c>
      <c r="G34" s="11">
        <v>79943630</v>
      </c>
      <c r="H34" s="23" t="str">
        <f>VLOOKUP(G34,[3]Adtivos!$K:$AL,27,0)</f>
        <v>407</v>
      </c>
      <c r="I34" s="21" t="str">
        <f>VLOOKUP(G34,[3]Adtivos!$K:$AL,28,0)</f>
        <v>05</v>
      </c>
      <c r="J34" s="20" t="str">
        <f>VLOOKUP(G34,[3]Adtivos!$K:$R,8,0)</f>
        <v>OFICINA DE TESORERÍA Y CONTABILIDAD</v>
      </c>
    </row>
    <row r="35" spans="1:10" x14ac:dyDescent="0.25">
      <c r="A35" s="1">
        <v>587</v>
      </c>
      <c r="B35" s="6" t="str">
        <f>VLOOKUP(A35,'[1]ANEXO 1'!$B:$P,2,0)</f>
        <v>Técnico</v>
      </c>
      <c r="C35" s="6" t="str">
        <f>VLOOKUP(A35,'[1]ANEXO 1'!$B:$P,4,0)</f>
        <v>314</v>
      </c>
      <c r="D35" s="6" t="str">
        <f>VLOOKUP(A35,'[1]ANEXO 1'!$B:$P,5,0)</f>
        <v>04</v>
      </c>
      <c r="E35" s="20" t="str">
        <f>VLOOKUP(A35,'[1]ANEXO 1'!$B:$P,6,0)</f>
        <v>DIRECCIÓN DE DOTACIONES ESCOLARES</v>
      </c>
      <c r="F35" s="6">
        <v>0</v>
      </c>
      <c r="G35" s="7">
        <v>0</v>
      </c>
      <c r="H35" s="21">
        <v>0</v>
      </c>
      <c r="I35" s="21">
        <v>0</v>
      </c>
      <c r="J35" s="20">
        <v>0</v>
      </c>
    </row>
    <row r="36" spans="1:10" x14ac:dyDescent="0.25">
      <c r="A36" s="1">
        <v>345</v>
      </c>
      <c r="B36" s="6" t="str">
        <f>VLOOKUP(A36,'[1]ANEXO 1'!$B:$P,2,0)</f>
        <v>Técnico</v>
      </c>
      <c r="C36" s="6" t="str">
        <f>VLOOKUP(A36,'[1]ANEXO 1'!$B:$P,4,0)</f>
        <v>314</v>
      </c>
      <c r="D36" s="6" t="str">
        <f>VLOOKUP(A36,'[1]ANEXO 1'!$B:$P,5,0)</f>
        <v>04</v>
      </c>
      <c r="E36" s="20" t="str">
        <f>VLOOKUP(A36,'[1]ANEXO 1'!$B:$P,6,0)</f>
        <v>OFICINA DE SERVICIO AL CIUDADANO</v>
      </c>
      <c r="F36" s="6">
        <v>0</v>
      </c>
      <c r="G36" s="7">
        <v>0</v>
      </c>
      <c r="H36" s="21">
        <v>0</v>
      </c>
      <c r="I36" s="21">
        <v>0</v>
      </c>
      <c r="J36" s="20">
        <v>0</v>
      </c>
    </row>
    <row r="37" spans="1:10" x14ac:dyDescent="0.25">
      <c r="A37" s="1">
        <v>2185</v>
      </c>
      <c r="B37" s="6" t="str">
        <f>VLOOKUP(A37,'[1]ANEXO 1'!$B:$P,2,0)</f>
        <v>Asistencial</v>
      </c>
      <c r="C37" s="6" t="str">
        <f>VLOOKUP(A37,'[1]ANEXO 1'!$B:$P,4,0)</f>
        <v>407</v>
      </c>
      <c r="D37" s="6" t="str">
        <f>VLOOKUP(A37,'[1]ANEXO 1'!$B:$P,5,0)</f>
        <v>27</v>
      </c>
      <c r="E37" s="20" t="str">
        <f>VLOOKUP(A37,'[1]ANEXO 1'!$B:$P,6,0)</f>
        <v>COLEGIO SALUDCOOP SUR (IED)</v>
      </c>
      <c r="F37" s="6">
        <f>VLOOKUP(G37,[2]Hoja1!$F:$H,3,0)</f>
        <v>53</v>
      </c>
      <c r="G37" s="7">
        <f>VLOOKUP(A37,[2]Hoja1!$A:$J,6,0)</f>
        <v>39761576</v>
      </c>
      <c r="H37" s="21" t="str">
        <f>VLOOKUP(G37,[3]Adtivos!$K:$AL,27,0)</f>
        <v>407</v>
      </c>
      <c r="I37" s="21" t="str">
        <f>VLOOKUP(G37,[3]Adtivos!$K:$AL,28,0)</f>
        <v>24</v>
      </c>
      <c r="J37" s="20" t="str">
        <f>VLOOKUP(G37,[3]Adtivos!$K:$R,8,0)</f>
        <v>COLEGIO LA ESTANCIA - SAN ISIDRO LABRADOR (IED)</v>
      </c>
    </row>
    <row r="38" spans="1:10" x14ac:dyDescent="0.25">
      <c r="A38" s="1">
        <v>898</v>
      </c>
      <c r="B38" s="6" t="str">
        <f>VLOOKUP(A38,'[1]ANEXO 1'!$B:$P,2,0)</f>
        <v>Asistencial</v>
      </c>
      <c r="C38" s="6" t="str">
        <f>VLOOKUP(A38,'[1]ANEXO 1'!$B:$P,4,0)</f>
        <v>407</v>
      </c>
      <c r="D38" s="6" t="str">
        <f>VLOOKUP(A38,'[1]ANEXO 1'!$B:$P,5,0)</f>
        <v>27</v>
      </c>
      <c r="E38" s="20" t="str">
        <f>VLOOKUP(A38,'[1]ANEXO 1'!$B:$P,6,0)</f>
        <v>COLEGIO MANUELITA SAENZ (IED)</v>
      </c>
      <c r="F38" s="6">
        <f>VLOOKUP(G38,[2]Hoja1!$F:$H,3,0)</f>
        <v>42</v>
      </c>
      <c r="G38" s="7">
        <f>VLOOKUP(A38,[2]Hoja1!$A:$J,6,0)</f>
        <v>51978242</v>
      </c>
      <c r="H38" s="21" t="str">
        <f>VLOOKUP(G38,[3]Adtivos!$K:$AL,27,0)</f>
        <v>440</v>
      </c>
      <c r="I38" s="21" t="str">
        <f>VLOOKUP(G38,[3]Adtivos!$K:$AL,28,0)</f>
        <v>24</v>
      </c>
      <c r="J38" s="20" t="str">
        <f>VLOOKUP(G38,[3]Adtivos!$K:$R,8,0)</f>
        <v>COLEGIO MANUELITA SAENZ (IED)</v>
      </c>
    </row>
    <row r="39" spans="1:10" x14ac:dyDescent="0.25">
      <c r="A39" s="1">
        <v>828</v>
      </c>
      <c r="B39" s="6" t="str">
        <f>VLOOKUP(A39,'[1]ANEXO 1'!$B:$P,2,0)</f>
        <v>Asistencial</v>
      </c>
      <c r="C39" s="6" t="str">
        <f>VLOOKUP(A39,'[1]ANEXO 1'!$B:$P,4,0)</f>
        <v>407</v>
      </c>
      <c r="D39" s="6" t="str">
        <f>VLOOKUP(A39,'[1]ANEXO 1'!$B:$P,5,0)</f>
        <v>27</v>
      </c>
      <c r="E39" s="20" t="str">
        <f>VLOOKUP(A39,'[1]ANEXO 1'!$B:$P,6,0)</f>
        <v>COLEGIO ALTAMIRA SUR ORIENTAL (IED)</v>
      </c>
      <c r="F39" s="6">
        <f>VLOOKUP(G39,[2]Hoja1!$F:$H,3,0)</f>
        <v>238</v>
      </c>
      <c r="G39" s="7">
        <f>VLOOKUP(A39,[2]Hoja1!$A:$J,6,0)</f>
        <v>80725620</v>
      </c>
      <c r="H39" s="21" t="str">
        <f>VLOOKUP(G39,[3]Adtivos!$K:$AL,27,0)</f>
        <v>407</v>
      </c>
      <c r="I39" s="21" t="str">
        <f>VLOOKUP(G39,[3]Adtivos!$K:$AL,28,0)</f>
        <v>20</v>
      </c>
      <c r="J39" s="20" t="str">
        <f>VLOOKUP(G39,[3]Adtivos!$K:$R,8,0)</f>
        <v>COLEGIO SAN CRISTOBAL SUR (IED)</v>
      </c>
    </row>
    <row r="40" spans="1:10" x14ac:dyDescent="0.25">
      <c r="A40" s="3">
        <v>2154</v>
      </c>
      <c r="B40" s="6" t="str">
        <f>VLOOKUP(A40,'[1]ANEXO 1'!$B:$P,2,0)</f>
        <v>Asistencial</v>
      </c>
      <c r="C40" s="6" t="str">
        <f>VLOOKUP(A40,'[1]ANEXO 1'!$B:$P,4,0)</f>
        <v>407</v>
      </c>
      <c r="D40" s="6">
        <f>VLOOKUP(A40,'[1]ANEXO 1'!$B:$P,5,0)</f>
        <v>27</v>
      </c>
      <c r="E40" s="20" t="str">
        <f>VLOOKUP(A40,'[1]ANEXO 1'!$B:$P,6,0)</f>
        <v>COLEGIO MANUELITA SAENZ (IED)</v>
      </c>
      <c r="F40" s="6">
        <f>VLOOKUP(G40,[2]Hoja1!$F:$H,3,0)</f>
        <v>231</v>
      </c>
      <c r="G40" s="7">
        <f>VLOOKUP(A40,[2]Hoja1!$A:$J,6,0)</f>
        <v>52823781</v>
      </c>
      <c r="H40" s="21" t="str">
        <f>VLOOKUP(G40,[3]Adtivos!$K:$AL,27,0)</f>
        <v>407</v>
      </c>
      <c r="I40" s="21" t="str">
        <f>VLOOKUP(G40,[3]Adtivos!$K:$AL,28,0)</f>
        <v>20</v>
      </c>
      <c r="J40" s="20" t="str">
        <f>VLOOKUP(G40,[3]Adtivos!$K:$R,8,0)</f>
        <v>COLEGIO MISAEL PASTRANA BORRERO (IED)</v>
      </c>
    </row>
    <row r="41" spans="1:10" x14ac:dyDescent="0.25">
      <c r="A41" s="1">
        <v>2948</v>
      </c>
      <c r="B41" s="6" t="str">
        <f>VLOOKUP(A41,'[1]ANEXO 1'!$B:$P,2,0)</f>
        <v>Asistencial</v>
      </c>
      <c r="C41" s="6" t="str">
        <f>VLOOKUP(A41,'[1]ANEXO 1'!$B:$P,4,0)</f>
        <v>407</v>
      </c>
      <c r="D41" s="6" t="str">
        <f>VLOOKUP(A41,'[1]ANEXO 1'!$B:$P,5,0)</f>
        <v>27</v>
      </c>
      <c r="E41" s="20" t="str">
        <f>VLOOKUP(A41,'[1]ANEXO 1'!$B:$P,6,0)</f>
        <v>COLEGIO EL TESORO DE LA CUMBRE (IED)</v>
      </c>
      <c r="F41" s="6">
        <f>VLOOKUP(G41,[2]Hoja1!$F:$H,3,0)</f>
        <v>161</v>
      </c>
      <c r="G41" s="7">
        <f>VLOOKUP(A41,[2]Hoja1!$A:$J,6,0)</f>
        <v>52089035</v>
      </c>
      <c r="H41" s="21" t="str">
        <f>VLOOKUP(G41,[3]Adtivos!$K:$AL,27,0)</f>
        <v>440</v>
      </c>
      <c r="I41" s="21" t="str">
        <f>VLOOKUP(G41,[3]Adtivos!$K:$AL,28,0)</f>
        <v>24</v>
      </c>
      <c r="J41" s="20" t="str">
        <f>VLOOKUP(G41,[3]Adtivos!$K:$R,8,0)</f>
        <v>COLEGIO LA ARABIA (IED)</v>
      </c>
    </row>
    <row r="42" spans="1:10" x14ac:dyDescent="0.25">
      <c r="A42" s="1">
        <v>2131</v>
      </c>
      <c r="B42" s="6" t="str">
        <f>VLOOKUP(A42,'[1]ANEXO 1'!$B:$P,2,0)</f>
        <v>Asistencial</v>
      </c>
      <c r="C42" s="6" t="str">
        <f>VLOOKUP(A42,'[1]ANEXO 1'!$B:$P,4,0)</f>
        <v>407</v>
      </c>
      <c r="D42" s="6" t="str">
        <f>VLOOKUP(A42,'[1]ANEXO 1'!$B:$P,5,0)</f>
        <v>27</v>
      </c>
      <c r="E42" s="20" t="str">
        <f>VLOOKUP(A42,'[1]ANEXO 1'!$B:$P,6,0)</f>
        <v>COLEGIO GERARDO MOLINA RAMIREZ (IED)</v>
      </c>
      <c r="F42" s="6">
        <f>VLOOKUP(G42,[2]Hoja1!$F:$H,3,0)</f>
        <v>146</v>
      </c>
      <c r="G42" s="7">
        <f>VLOOKUP(A42,[2]Hoja1!$A:$J,6,0)</f>
        <v>80051719</v>
      </c>
      <c r="H42" s="21" t="str">
        <f>VLOOKUP(G42,[3]Adtivos!$K:$AL,27,0)</f>
        <v>407</v>
      </c>
      <c r="I42" s="21" t="str">
        <f>VLOOKUP(G42,[3]Adtivos!$K:$AL,28,0)</f>
        <v>24</v>
      </c>
      <c r="J42" s="20" t="str">
        <f>VLOOKUP(G42,[3]Adtivos!$K:$R,8,0)</f>
        <v>COLEGIO GERARDO MOLINA RAMIREZ (IED)</v>
      </c>
    </row>
    <row r="43" spans="1:10" x14ac:dyDescent="0.25">
      <c r="A43" s="4">
        <v>1679</v>
      </c>
      <c r="B43" s="6" t="str">
        <f>VLOOKUP(A43,'[1]ANEXO 1'!$B:$P,2,0)</f>
        <v>Asistencial</v>
      </c>
      <c r="C43" s="6" t="str">
        <f>VLOOKUP(A43,'[1]ANEXO 1'!$B:$P,4,0)</f>
        <v>407</v>
      </c>
      <c r="D43" s="6" t="str">
        <f>VLOOKUP(A43,'[1]ANEXO 1'!$B:$P,5,0)</f>
        <v>27</v>
      </c>
      <c r="E43" s="20" t="str">
        <f>VLOOKUP(A43,'[1]ANEXO 1'!$B:$P,6,0)</f>
        <v>COLEGIO HERNANDO DURAN DUSSAN (IED)</v>
      </c>
      <c r="F43" s="6">
        <f>VLOOKUP(G43,[2]Hoja1!$F:$H,3,0)</f>
        <v>322</v>
      </c>
      <c r="G43" s="7">
        <f>VLOOKUP(A43,[2]Hoja1!$A:$J,6,0)</f>
        <v>68287541</v>
      </c>
      <c r="H43" s="21" t="str">
        <f>VLOOKUP(G43,[3]Adtivos!$K:$AL,27,0)</f>
        <v>440</v>
      </c>
      <c r="I43" s="21" t="str">
        <f>VLOOKUP(G43,[3]Adtivos!$K:$AL,28,0)</f>
        <v>14</v>
      </c>
      <c r="J43" s="20" t="str">
        <f>VLOOKUP(G43,[3]Adtivos!$K:$R,8,0)</f>
        <v>DIRECCIÓN LOCAL DE EDUCACIÓN 08 - KENNEDY</v>
      </c>
    </row>
    <row r="44" spans="1:10" x14ac:dyDescent="0.25">
      <c r="A44" s="1">
        <v>863</v>
      </c>
      <c r="B44" s="6" t="str">
        <f>VLOOKUP(A44,'[1]ANEXO 1'!$B:$P,2,0)</f>
        <v>Asistencial</v>
      </c>
      <c r="C44" s="6" t="str">
        <f>VLOOKUP(A44,'[1]ANEXO 1'!$B:$P,4,0)</f>
        <v>407</v>
      </c>
      <c r="D44" s="6" t="str">
        <f>VLOOKUP(A44,'[1]ANEXO 1'!$B:$P,5,0)</f>
        <v>27</v>
      </c>
      <c r="E44" s="20" t="str">
        <f>VLOOKUP(A44,'[1]ANEXO 1'!$B:$P,6,0)</f>
        <v>COLEGIO ATENAS (IED)</v>
      </c>
      <c r="F44" s="6">
        <v>0</v>
      </c>
      <c r="G44" s="7">
        <v>0</v>
      </c>
      <c r="H44" s="21">
        <v>0</v>
      </c>
      <c r="I44" s="21">
        <v>0</v>
      </c>
      <c r="J44" s="24">
        <v>0</v>
      </c>
    </row>
    <row r="45" spans="1:10" x14ac:dyDescent="0.25">
      <c r="A45" s="1">
        <v>2649</v>
      </c>
      <c r="B45" s="6" t="str">
        <f>VLOOKUP(A45,'[1]ANEXO 1'!$B:$P,2,0)</f>
        <v>Asistencial</v>
      </c>
      <c r="C45" s="6" t="str">
        <f>VLOOKUP(A45,'[1]ANEXO 1'!$B:$P,4,0)</f>
        <v>407</v>
      </c>
      <c r="D45" s="6" t="str">
        <f>VLOOKUP(A45,'[1]ANEXO 1'!$B:$P,5,0)</f>
        <v>27</v>
      </c>
      <c r="E45" s="20" t="str">
        <f>VLOOKUP(A45,'[1]ANEXO 1'!$B:$P,6,0)</f>
        <v>COLEGIO SAN AGUSTIN (IED)</v>
      </c>
      <c r="F45" s="6">
        <f>VLOOKUP(G45,[2]Hoja1!$F:$H,3,0)</f>
        <v>298</v>
      </c>
      <c r="G45" s="7">
        <f>VLOOKUP(A45,[2]Hoja1!$A:$J,6,0)</f>
        <v>53048957</v>
      </c>
      <c r="H45" s="21" t="str">
        <f>VLOOKUP(G45,[3]Adtivos!$K:$AL,27,0)</f>
        <v>407</v>
      </c>
      <c r="I45" s="21" t="str">
        <f>VLOOKUP(G45,[3]Adtivos!$K:$AL,28,0)</f>
        <v>15</v>
      </c>
      <c r="J45" s="20" t="str">
        <f>VLOOKUP(G45,[3]Adtivos!$K:$R,8,0)</f>
        <v>DIRECCIÓN LOCAL DE EDUCACIÓN 18 - RAFAEL URIBE URIBE</v>
      </c>
    </row>
    <row r="46" spans="1:10" x14ac:dyDescent="0.25">
      <c r="A46" s="1">
        <v>1748</v>
      </c>
      <c r="B46" s="6" t="str">
        <f>VLOOKUP(A46,'[1]ANEXO 1'!$B:$P,2,0)</f>
        <v>Asistencial</v>
      </c>
      <c r="C46" s="6" t="str">
        <f>VLOOKUP(A46,'[1]ANEXO 1'!$B:$P,4,0)</f>
        <v>407</v>
      </c>
      <c r="D46" s="6" t="str">
        <f>VLOOKUP(A46,'[1]ANEXO 1'!$B:$P,5,0)</f>
        <v>27</v>
      </c>
      <c r="E46" s="20" t="str">
        <f>VLOOKUP(A46,'[1]ANEXO 1'!$B:$P,6,0)</f>
        <v>COLEGIO INSTITUTO TECNICO RODRIGO DE TRIANA (IED)</v>
      </c>
      <c r="F46" s="6">
        <f>VLOOKUP(G46,[2]Hoja1!$F:$H,3,0)</f>
        <v>135</v>
      </c>
      <c r="G46" s="7">
        <f>VLOOKUP(A46,[2]Hoja1!$A:$J,6,0)</f>
        <v>51969019</v>
      </c>
      <c r="H46" s="21" t="str">
        <f>VLOOKUP(G46,[3]Adtivos!$K:$AL,27,0)</f>
        <v>407</v>
      </c>
      <c r="I46" s="21" t="str">
        <f>VLOOKUP(G46,[3]Adtivos!$K:$AL,28,0)</f>
        <v>24</v>
      </c>
      <c r="J46" s="20" t="str">
        <f>VLOOKUP(G46,[3]Adtivos!$K:$R,8,0)</f>
        <v>COLEGIO HERNANDO DURAN DUSSAN (IED)</v>
      </c>
    </row>
    <row r="47" spans="1:10" x14ac:dyDescent="0.25">
      <c r="A47" s="1">
        <v>871</v>
      </c>
      <c r="B47" s="6" t="str">
        <f>VLOOKUP(A47,'[1]ANEXO 1'!$B:$P,2,0)</f>
        <v>Asistencial</v>
      </c>
      <c r="C47" s="6" t="str">
        <f>VLOOKUP(A47,'[1]ANEXO 1'!$B:$P,4,0)</f>
        <v>407</v>
      </c>
      <c r="D47" s="6" t="str">
        <f>VLOOKUP(A47,'[1]ANEXO 1'!$B:$P,5,0)</f>
        <v>27</v>
      </c>
      <c r="E47" s="20" t="str">
        <f>VLOOKUP(A47,'[1]ANEXO 1'!$B:$P,6,0)</f>
        <v>COLEGIO EL RODEO (IED)</v>
      </c>
      <c r="F47" s="6">
        <f>VLOOKUP(G47,[2]Hoja1!$F:$H,3,0)</f>
        <v>230</v>
      </c>
      <c r="G47" s="7">
        <f>VLOOKUP(A47,[2]Hoja1!$A:$J,6,0)</f>
        <v>39545753</v>
      </c>
      <c r="H47" s="21" t="str">
        <f>VLOOKUP(G47,[3]Adtivos!$K:$AL,27,0)</f>
        <v>407</v>
      </c>
      <c r="I47" s="21" t="str">
        <f>VLOOKUP(G47,[3]Adtivos!$K:$AL,28,0)</f>
        <v>20</v>
      </c>
      <c r="J47" s="20" t="str">
        <f>VLOOKUP(G47,[3]Adtivos!$K:$R,8,0)</f>
        <v>DIRECCIÓN LOCAL DE EDUCACIÓN 04 - SAN CRISTOBAL</v>
      </c>
    </row>
    <row r="48" spans="1:10" x14ac:dyDescent="0.25">
      <c r="A48" s="4">
        <v>1497</v>
      </c>
      <c r="B48" s="6" t="str">
        <f>VLOOKUP(A48,'[1]ANEXO 1'!$B:$P,2,0)</f>
        <v>Asistencial</v>
      </c>
      <c r="C48" s="6" t="str">
        <f>VLOOKUP(A48,'[1]ANEXO 1'!$B:$P,4,0)</f>
        <v>407</v>
      </c>
      <c r="D48" s="6" t="str">
        <f>VLOOKUP(A48,'[1]ANEXO 1'!$B:$P,5,0)</f>
        <v>27</v>
      </c>
      <c r="E48" s="20" t="str">
        <f>VLOOKUP(A48,'[1]ANEXO 1'!$B:$P,6,0)</f>
        <v>COLEGIO BOSANOVA (IED)</v>
      </c>
      <c r="F48" s="6">
        <f>VLOOKUP(G48,[2]Hoja1!$F:$H,3,0)</f>
        <v>366</v>
      </c>
      <c r="G48" s="7">
        <f>VLOOKUP(A48,[2]Hoja1!$A:$J,6,0)</f>
        <v>52977398</v>
      </c>
      <c r="H48" s="21" t="str">
        <f>VLOOKUP(G48,[3]Adtivos!$K:$AL,27,0)</f>
        <v>407</v>
      </c>
      <c r="I48" s="21" t="str">
        <f>VLOOKUP(G48,[3]Adtivos!$K:$AL,28,0)</f>
        <v>11</v>
      </c>
      <c r="J48" s="20" t="str">
        <f>VLOOKUP(G48,[3]Adtivos!$K:$R,8,0)</f>
        <v>DIRECCIÓN LOCAL DE EDUCACIÓN 05 - USME</v>
      </c>
    </row>
    <row r="49" spans="1:10" x14ac:dyDescent="0.25">
      <c r="A49" s="1">
        <v>2228</v>
      </c>
      <c r="B49" s="6" t="str">
        <f>VLOOKUP(A49,'[1]ANEXO 1'!$B:$P,2,0)</f>
        <v>Asistencial</v>
      </c>
      <c r="C49" s="6" t="str">
        <f>VLOOKUP(A49,'[1]ANEXO 1'!$B:$P,4,0)</f>
        <v>407</v>
      </c>
      <c r="D49" s="6" t="str">
        <f>VLOOKUP(A49,'[1]ANEXO 1'!$B:$P,5,0)</f>
        <v>24</v>
      </c>
      <c r="E49" s="20" t="str">
        <f>VLOOKUP(A49,'[1]ANEXO 1'!$B:$P,6,0)</f>
        <v>COLEGIO CUNDINAMARCA (IED)</v>
      </c>
      <c r="F49" s="6">
        <v>248</v>
      </c>
      <c r="G49" s="26">
        <v>65557792</v>
      </c>
      <c r="H49" s="21" t="str">
        <f>VLOOKUP(G49,[3]Adtivos!$K:$AL,27,0)</f>
        <v>407</v>
      </c>
      <c r="I49" s="21" t="str">
        <f>VLOOKUP(G49,[3]Adtivos!$K:$AL,28,0)</f>
        <v>05</v>
      </c>
      <c r="J49" s="20" t="str">
        <f>VLOOKUP(G49,[3]Adtivos!$K:$R,8,0)</f>
        <v>OFICINA CONTROL DISCIPLINARIO</v>
      </c>
    </row>
    <row r="50" spans="1:10" x14ac:dyDescent="0.25">
      <c r="A50" s="1">
        <v>2195</v>
      </c>
      <c r="B50" s="6" t="str">
        <f>VLOOKUP(A50,'[1]ANEXO 1'!$B:$P,2,0)</f>
        <v>Asistencial</v>
      </c>
      <c r="C50" s="6" t="str">
        <f>VLOOKUP(A50,'[1]ANEXO 1'!$B:$P,4,0)</f>
        <v>407</v>
      </c>
      <c r="D50" s="6" t="str">
        <f>VLOOKUP(A50,'[1]ANEXO 1'!$B:$P,5,0)</f>
        <v>24</v>
      </c>
      <c r="E50" s="20" t="str">
        <f>VLOOKUP(A50,'[1]ANEXO 1'!$B:$P,6,0)</f>
        <v>COLEGIO GERARDO MOLINA RAMIREZ (IED)</v>
      </c>
      <c r="F50" s="6">
        <f>VLOOKUP(G50,[2]Hoja1!$F:$H,3,0)</f>
        <v>151</v>
      </c>
      <c r="G50" s="7">
        <f>VLOOKUP(A50,[2]Hoja1!$A:$J,6,0)</f>
        <v>79873077</v>
      </c>
      <c r="H50" s="21" t="str">
        <f>VLOOKUP(G50,[3]Adtivos!$K:$AL,27,0)</f>
        <v>407</v>
      </c>
      <c r="I50" s="21" t="str">
        <f>VLOOKUP(G50,[3]Adtivos!$K:$AL,28,0)</f>
        <v>14</v>
      </c>
      <c r="J50" s="20" t="str">
        <f>VLOOKUP(G50,[3]Adtivos!$K:$R,8,0)</f>
        <v>COLEGIO ALVARO GOMEZ HURTADO (IED)</v>
      </c>
    </row>
    <row r="51" spans="1:10" x14ac:dyDescent="0.25">
      <c r="A51" s="1">
        <v>724</v>
      </c>
      <c r="B51" s="6" t="str">
        <f>VLOOKUP(A51,'[1]ANEXO 1'!$B:$P,2,0)</f>
        <v>Asistencial</v>
      </c>
      <c r="C51" s="6" t="str">
        <f>VLOOKUP(A51,'[1]ANEXO 1'!$B:$P,4,0)</f>
        <v>407</v>
      </c>
      <c r="D51" s="6" t="str">
        <f>VLOOKUP(A51,'[1]ANEXO 1'!$B:$P,5,0)</f>
        <v>24</v>
      </c>
      <c r="E51" s="20" t="str">
        <f>VLOOKUP(A51,'[1]ANEXO 1'!$B:$P,6,0)</f>
        <v>COLEGIO EL TESORO DE LA CUMBRE (IED)</v>
      </c>
      <c r="F51" s="6">
        <f>VLOOKUP(G51,[2]Hoja1!$F:$H,3,0)</f>
        <v>236</v>
      </c>
      <c r="G51" s="7">
        <f>VLOOKUP(A51,[2]Hoja1!$A:$J,6,0)</f>
        <v>53140102</v>
      </c>
      <c r="H51" s="21" t="str">
        <f>VLOOKUP(G51,[3]Adtivos!$K:$AL,27,0)</f>
        <v>407</v>
      </c>
      <c r="I51" s="21" t="str">
        <f>VLOOKUP(G51,[3]Adtivos!$K:$AL,28,0)</f>
        <v>05</v>
      </c>
      <c r="J51" s="20" t="str">
        <f>VLOOKUP(G51,[3]Adtivos!$K:$R,8,0)</f>
        <v>OFICINA DE ESCALAFÓN DOCENTE</v>
      </c>
    </row>
    <row r="52" spans="1:10" x14ac:dyDescent="0.25">
      <c r="A52" s="1">
        <v>1182</v>
      </c>
      <c r="B52" s="6" t="str">
        <f>VLOOKUP(A52,'[1]ANEXO 1'!$B:$P,2,0)</f>
        <v>Asistencial</v>
      </c>
      <c r="C52" s="6" t="str">
        <f>VLOOKUP(A52,'[1]ANEXO 1'!$B:$P,4,0)</f>
        <v>407</v>
      </c>
      <c r="D52" s="6" t="str">
        <f>VLOOKUP(A52,'[1]ANEXO 1'!$B:$P,5,0)</f>
        <v>24</v>
      </c>
      <c r="E52" s="20" t="str">
        <f>VLOOKUP(A52,'[1]ANEXO 1'!$B:$P,6,0)</f>
        <v>COLEGIO INSTITUTO TECNICO INDUSTRIAL PILOTO (IED)</v>
      </c>
      <c r="F52" s="6">
        <f>VLOOKUP(G52,[2]Hoja1!$F:$H,3,0)</f>
        <v>213</v>
      </c>
      <c r="G52" s="7">
        <f>VLOOKUP(A52,[2]Hoja1!$A:$J,6,0)</f>
        <v>39709493</v>
      </c>
      <c r="H52" s="21" t="str">
        <f>VLOOKUP(G52,[3]Adtivos!$K:$AL,27,0)</f>
        <v>407</v>
      </c>
      <c r="I52" s="21" t="str">
        <f>VLOOKUP(G52,[3]Adtivos!$K:$AL,28,0)</f>
        <v>05</v>
      </c>
      <c r="J52" s="20" t="str">
        <f>VLOOKUP(G52,[3]Adtivos!$K:$R,8,0)</f>
        <v>DIRECCIÓN LOCAL DE EDUCACIÓN 18 - RAFAEL URIBE URIBE</v>
      </c>
    </row>
    <row r="53" spans="1:10" x14ac:dyDescent="0.25">
      <c r="A53" s="1">
        <v>1321</v>
      </c>
      <c r="B53" s="6" t="str">
        <f>VLOOKUP(A53,'[1]ANEXO 1'!$B:$P,2,0)</f>
        <v>Asistencial</v>
      </c>
      <c r="C53" s="6" t="str">
        <f>VLOOKUP(A53,'[1]ANEXO 1'!$B:$P,4,0)</f>
        <v>407</v>
      </c>
      <c r="D53" s="6" t="str">
        <f>VLOOKUP(A53,'[1]ANEXO 1'!$B:$P,5,0)</f>
        <v>24</v>
      </c>
      <c r="E53" s="20" t="str">
        <f>VLOOKUP(A53,'[1]ANEXO 1'!$B:$P,6,0)</f>
        <v>COLEGIO GRANCOLOMBIANO (IED)</v>
      </c>
      <c r="F53" s="6">
        <f>VLOOKUP(G53,[2]Hoja1!$F:$H,3,0)</f>
        <v>169</v>
      </c>
      <c r="G53" s="7">
        <f>VLOOKUP(A53,[2]Hoja1!$A:$J,6,0)</f>
        <v>51994054</v>
      </c>
      <c r="H53" s="21" t="str">
        <f>VLOOKUP(G53,[3]Adtivos!$K:$AL,27,0)</f>
        <v>407</v>
      </c>
      <c r="I53" s="21" t="str">
        <f>VLOOKUP(G53,[3]Adtivos!$K:$AL,28,0)</f>
        <v>13</v>
      </c>
      <c r="J53" s="20" t="str">
        <f>VLOOKUP(G53,[3]Adtivos!$K:$R,8,0)</f>
        <v>DIRECCIÓN LOCAL DE EDUCACIÓN 07 - BOSA</v>
      </c>
    </row>
    <row r="54" spans="1:10" x14ac:dyDescent="0.25">
      <c r="A54" s="1">
        <v>2554</v>
      </c>
      <c r="B54" s="6" t="str">
        <f>VLOOKUP(A54,'[1]ANEXO 1'!$B:$P,2,0)</f>
        <v>Asistencial</v>
      </c>
      <c r="C54" s="6" t="str">
        <f>VLOOKUP(A54,'[1]ANEXO 1'!$B:$P,4,0)</f>
        <v>407</v>
      </c>
      <c r="D54" s="6" t="str">
        <f>VLOOKUP(A54,'[1]ANEXO 1'!$B:$P,5,0)</f>
        <v>24</v>
      </c>
      <c r="E54" s="20" t="str">
        <f>VLOOKUP(A54,'[1]ANEXO 1'!$B:$P,6,0)</f>
        <v>COLEGIO MARCO ANTONIO CARREÑO SILVA (IED)</v>
      </c>
      <c r="F54" s="6">
        <f>VLOOKUP(G54,[2]Hoja1!$F:$H,3,0)</f>
        <v>81</v>
      </c>
      <c r="G54" s="7">
        <f>VLOOKUP(A54,[2]Hoja1!$A:$J,6,0)</f>
        <v>1026566922</v>
      </c>
      <c r="H54" s="21" t="str">
        <f>VLOOKUP(G54,[3]Adtivos!$K:$AL,27,0)</f>
        <v>440</v>
      </c>
      <c r="I54" s="21" t="str">
        <f>VLOOKUP(G54,[3]Adtivos!$K:$AL,28,0)</f>
        <v>19</v>
      </c>
      <c r="J54" s="20" t="str">
        <f>VLOOKUP(G54,[3]Adtivos!$K:$R,8,0)</f>
        <v>DIRECCIÓN LOCAL DE EDUCACIÓN 16 - PUENTE ARANDA</v>
      </c>
    </row>
    <row r="55" spans="1:10" x14ac:dyDescent="0.25">
      <c r="A55" s="1">
        <v>998</v>
      </c>
      <c r="B55" s="6" t="str">
        <f>VLOOKUP(A55,'[1]ANEXO 1'!$B:$P,2,0)</f>
        <v>Asistencial</v>
      </c>
      <c r="C55" s="6" t="str">
        <f>VLOOKUP(A55,'[1]ANEXO 1'!$B:$P,4,0)</f>
        <v>407</v>
      </c>
      <c r="D55" s="6" t="str">
        <f>VLOOKUP(A55,'[1]ANEXO 1'!$B:$P,5,0)</f>
        <v>24</v>
      </c>
      <c r="E55" s="20" t="str">
        <f>VLOOKUP(A55,'[1]ANEXO 1'!$B:$P,6,0)</f>
        <v>COLEGIO LOS COMUNEROS - OSWALDO GUAYAZAMIN (IED)</v>
      </c>
      <c r="F55" s="6">
        <v>0</v>
      </c>
      <c r="G55" s="7">
        <v>0</v>
      </c>
      <c r="H55" s="21">
        <v>0</v>
      </c>
      <c r="I55" s="21">
        <v>0</v>
      </c>
      <c r="J55" s="24">
        <v>0</v>
      </c>
    </row>
    <row r="56" spans="1:10" x14ac:dyDescent="0.25">
      <c r="A56" s="1">
        <v>1092</v>
      </c>
      <c r="B56" s="6" t="str">
        <f>VLOOKUP(A56,'[1]ANEXO 1'!$B:$P,2,0)</f>
        <v>Asistencial</v>
      </c>
      <c r="C56" s="6" t="str">
        <f>VLOOKUP(A56,'[1]ANEXO 1'!$B:$P,4,0)</f>
        <v>407</v>
      </c>
      <c r="D56" s="6" t="str">
        <f>VLOOKUP(A56,'[1]ANEXO 1'!$B:$P,5,0)</f>
        <v>24</v>
      </c>
      <c r="E56" s="20" t="str">
        <f>VLOOKUP(A56,'[1]ANEXO 1'!$B:$P,6,0)</f>
        <v>COLEGIO EL CORTIJO - VIANEY (IED)</v>
      </c>
      <c r="F56" s="6">
        <v>0</v>
      </c>
      <c r="G56" s="7">
        <v>0</v>
      </c>
      <c r="H56" s="21">
        <v>0</v>
      </c>
      <c r="I56" s="21">
        <v>0</v>
      </c>
      <c r="J56" s="24">
        <v>0</v>
      </c>
    </row>
    <row r="57" spans="1:10" x14ac:dyDescent="0.25">
      <c r="A57" s="1">
        <v>688</v>
      </c>
      <c r="B57" s="6" t="str">
        <f>VLOOKUP(A57,'[1]ANEXO 1'!$B:$P,2,0)</f>
        <v>Asistencial</v>
      </c>
      <c r="C57" s="6" t="str">
        <f>VLOOKUP(A57,'[1]ANEXO 1'!$B:$P,4,0)</f>
        <v>407</v>
      </c>
      <c r="D57" s="6" t="str">
        <f>VLOOKUP(A57,'[1]ANEXO 1'!$B:$P,5,0)</f>
        <v>24</v>
      </c>
      <c r="E57" s="20" t="str">
        <f>VLOOKUP(A57,'[1]ANEXO 1'!$B:$P,6,0)</f>
        <v>COLEGIO SALUDCOOP NORTE (IED)</v>
      </c>
      <c r="F57" s="6">
        <f>VLOOKUP(G57,[2]Hoja1!$F:$H,3,0)</f>
        <v>229</v>
      </c>
      <c r="G57" s="7">
        <f>VLOOKUP(A57,[2]Hoja1!$A:$J,6,0)</f>
        <v>8512278</v>
      </c>
      <c r="H57" s="21" t="str">
        <f>VLOOKUP(G57,[3]Adtivos!$K:$AL,27,0)</f>
        <v>407</v>
      </c>
      <c r="I57" s="21" t="str">
        <f>VLOOKUP(G57,[3]Adtivos!$K:$AL,28,0)</f>
        <v>05</v>
      </c>
      <c r="J57" s="20" t="str">
        <f>VLOOKUP(G57,[3]Adtivos!$K:$R,8,0)</f>
        <v>DIRECCIÓN LOCAL DE EDUCACIÓN 03 - 17 - SANTA FE Y LA CANDELARIA</v>
      </c>
    </row>
    <row r="58" spans="1:10" x14ac:dyDescent="0.25">
      <c r="A58" s="4">
        <v>2285</v>
      </c>
      <c r="B58" s="6" t="str">
        <f>VLOOKUP(A58,'[1]ANEXO 1'!$B:$P,2,0)</f>
        <v>Asistencial</v>
      </c>
      <c r="C58" s="6" t="str">
        <f>VLOOKUP(A58,'[1]ANEXO 1'!$B:$P,4,0)</f>
        <v>407</v>
      </c>
      <c r="D58" s="6" t="str">
        <f>VLOOKUP(A58,'[1]ANEXO 1'!$B:$P,5,0)</f>
        <v>24</v>
      </c>
      <c r="E58" s="20" t="str">
        <f>VLOOKUP(A58,'[1]ANEXO 1'!$B:$P,6,0)</f>
        <v>COLEGIO JUAN LOZANO Y LOZANO (IED)</v>
      </c>
      <c r="F58" s="6">
        <f>VLOOKUP(G58,[2]Hoja1!$F:$H,3,0)</f>
        <v>224</v>
      </c>
      <c r="G58" s="7">
        <f>VLOOKUP(A58,[2]Hoja1!$A:$J,6,0)</f>
        <v>51954079</v>
      </c>
      <c r="H58" s="21" t="str">
        <f>VLOOKUP(G58,[3]Adtivos!$K:$AL,27,0)</f>
        <v>407</v>
      </c>
      <c r="I58" s="21" t="str">
        <f>VLOOKUP(G58,[3]Adtivos!$K:$AL,28,0)</f>
        <v>05</v>
      </c>
      <c r="J58" s="20" t="str">
        <f>VLOOKUP(G58,[3]Adtivos!$K:$R,8,0)</f>
        <v>OFICINA DE ESCALAFÓN DOCENTE</v>
      </c>
    </row>
    <row r="59" spans="1:10" x14ac:dyDescent="0.25">
      <c r="A59" s="1">
        <v>1873</v>
      </c>
      <c r="B59" s="6" t="str">
        <f>VLOOKUP(A59,'[1]ANEXO 1'!$B:$P,2,0)</f>
        <v>Asistencial</v>
      </c>
      <c r="C59" s="6" t="str">
        <f>VLOOKUP(A59,'[1]ANEXO 1'!$B:$P,4,0)</f>
        <v>407</v>
      </c>
      <c r="D59" s="6" t="str">
        <f>VLOOKUP(A59,'[1]ANEXO 1'!$B:$P,5,0)</f>
        <v>24</v>
      </c>
      <c r="E59" s="20" t="str">
        <f>VLOOKUP(A59,'[1]ANEXO 1'!$B:$P,6,0)</f>
        <v>COLEGIO RUFINO JOSE CUERVO (IED)</v>
      </c>
      <c r="F59" s="6">
        <f>VLOOKUP(G59,[2]Hoja1!$F:$H,3,0)</f>
        <v>233</v>
      </c>
      <c r="G59" s="7">
        <f>VLOOKUP(A59,[2]Hoja1!$A:$J,6,0)</f>
        <v>79692791</v>
      </c>
      <c r="H59" s="21" t="str">
        <f>VLOOKUP(G59,[3]Adtivos!$K:$AL,27,0)</f>
        <v>407</v>
      </c>
      <c r="I59" s="21" t="str">
        <f>VLOOKUP(G59,[3]Adtivos!$K:$AL,28,0)</f>
        <v>05</v>
      </c>
      <c r="J59" s="20" t="str">
        <f>VLOOKUP(G59,[3]Adtivos!$K:$R,8,0)</f>
        <v>OFICINA DE CONTRATOS</v>
      </c>
    </row>
    <row r="60" spans="1:10" x14ac:dyDescent="0.25">
      <c r="A60" s="1">
        <v>1269</v>
      </c>
      <c r="B60" s="6" t="str">
        <f>VLOOKUP(A60,'[1]ANEXO 1'!$B:$P,2,0)</f>
        <v>Asistencial</v>
      </c>
      <c r="C60" s="6" t="str">
        <f>VLOOKUP(A60,'[1]ANEXO 1'!$B:$P,4,0)</f>
        <v>407</v>
      </c>
      <c r="D60" s="6" t="str">
        <f>VLOOKUP(A60,'[1]ANEXO 1'!$B:$P,5,0)</f>
        <v>24</v>
      </c>
      <c r="E60" s="20" t="str">
        <f>VLOOKUP(A60,'[1]ANEXO 1'!$B:$P,6,0)</f>
        <v>COLEGIO NICOLAS BUENAVENTURA (IED)</v>
      </c>
      <c r="F60" s="6">
        <f>VLOOKUP(G60,[2]Hoja1!$F:$H,3,0)</f>
        <v>231</v>
      </c>
      <c r="G60" s="7">
        <f>VLOOKUP(A60,[2]Hoja1!$A:$J,6,0)</f>
        <v>1015429116</v>
      </c>
      <c r="H60" s="21" t="str">
        <f>VLOOKUP(G60,[3]Adtivos!$K:$AL,27,0)</f>
        <v>407</v>
      </c>
      <c r="I60" s="21" t="str">
        <f>VLOOKUP(G60,[3]Adtivos!$K:$AL,28,0)</f>
        <v>05</v>
      </c>
      <c r="J60" s="20" t="str">
        <f>VLOOKUP(G60,[3]Adtivos!$K:$R,8,0)</f>
        <v>DIRECCIÓN LOCAL DE EDUCACIÓN 12 - BARRIOS UNIDOS</v>
      </c>
    </row>
    <row r="61" spans="1:10" x14ac:dyDescent="0.25">
      <c r="A61" s="1">
        <v>240</v>
      </c>
      <c r="B61" s="6" t="str">
        <f>VLOOKUP(A61,'[1]ANEXO 1'!$B:$P,2,0)</f>
        <v>Asistencial</v>
      </c>
      <c r="C61" s="6" t="str">
        <f>VLOOKUP(A61,'[1]ANEXO 1'!$B:$P,4,0)</f>
        <v>407</v>
      </c>
      <c r="D61" s="6" t="str">
        <f>VLOOKUP(A61,'[1]ANEXO 1'!$B:$P,5,0)</f>
        <v>24</v>
      </c>
      <c r="E61" s="20" t="str">
        <f>VLOOKUP(A61,'[1]ANEXO 1'!$B:$P,6,0)</f>
        <v>OFICINA DE ESCALAFÓN DOCENTE</v>
      </c>
      <c r="F61" s="6">
        <f>VLOOKUP(G61,[2]Hoja1!$F:$H,3,0)</f>
        <v>2</v>
      </c>
      <c r="G61" s="7">
        <f>VLOOKUP(A61,[2]Hoja1!$A:$J,6,0)</f>
        <v>51612519</v>
      </c>
      <c r="H61" s="21" t="str">
        <f>VLOOKUP(G61,[3]Adtivos!$K:$AL,27,0)</f>
        <v>407</v>
      </c>
      <c r="I61" s="21" t="str">
        <f>VLOOKUP(G61,[3]Adtivos!$K:$AL,28,0)</f>
        <v>22</v>
      </c>
      <c r="J61" s="20" t="str">
        <f>VLOOKUP(G61,[3]Adtivos!$K:$R,8,0)</f>
        <v>DIRECCIÓN DE TALENTO HUMANO</v>
      </c>
    </row>
    <row r="62" spans="1:10" x14ac:dyDescent="0.25">
      <c r="A62" s="1">
        <v>2529</v>
      </c>
      <c r="B62" s="6" t="str">
        <f>VLOOKUP(A62,'[1]ANEXO 1'!$B:$P,2,0)</f>
        <v>Asistencial</v>
      </c>
      <c r="C62" s="6" t="str">
        <f>VLOOKUP(A62,'[1]ANEXO 1'!$B:$P,4,0)</f>
        <v>407</v>
      </c>
      <c r="D62" s="6" t="str">
        <f>VLOOKUP(A62,'[1]ANEXO 1'!$B:$P,5,0)</f>
        <v>24</v>
      </c>
      <c r="E62" s="20" t="str">
        <f>VLOOKUP(A62,'[1]ANEXO 1'!$B:$P,6,0)</f>
        <v>COLEGIO PARAISO MIRADOR (IED)</v>
      </c>
      <c r="F62" s="6">
        <v>52</v>
      </c>
      <c r="G62" s="26">
        <v>79310832</v>
      </c>
      <c r="H62" s="21" t="str">
        <f>VLOOKUP(G62,[3]Adtivos!$K:$AL,27,0)</f>
        <v>407</v>
      </c>
      <c r="I62" s="21" t="str">
        <f>VLOOKUP(G62,[3]Adtivos!$K:$AL,28,0)</f>
        <v>20</v>
      </c>
      <c r="J62" s="20" t="str">
        <f>VLOOKUP(G62,[3]Adtivos!$K:$R,8,0)</f>
        <v>COLEGIO PARAISO MIRADOR (IED)</v>
      </c>
    </row>
    <row r="63" spans="1:10" x14ac:dyDescent="0.25">
      <c r="A63" s="1">
        <v>2233</v>
      </c>
      <c r="B63" s="6" t="str">
        <f>VLOOKUP(A63,'[1]ANEXO 1'!$B:$P,2,0)</f>
        <v>Asistencial</v>
      </c>
      <c r="C63" s="6" t="str">
        <f>VLOOKUP(A63,'[1]ANEXO 1'!$B:$P,4,0)</f>
        <v>407</v>
      </c>
      <c r="D63" s="6" t="str">
        <f>VLOOKUP(A63,'[1]ANEXO 1'!$B:$P,5,0)</f>
        <v>24</v>
      </c>
      <c r="E63" s="20" t="str">
        <f>VLOOKUP(A63,'[1]ANEXO 1'!$B:$P,6,0)</f>
        <v>COLEGIO EL SALITRE - SUBA (IED)</v>
      </c>
      <c r="F63" s="6">
        <f>VLOOKUP(G63,[2]Hoja1!$F:$H,3,0)</f>
        <v>87</v>
      </c>
      <c r="G63" s="7">
        <f>VLOOKUP(A63,[2]Hoja1!$A:$J,6,0)</f>
        <v>52224044</v>
      </c>
      <c r="H63" s="21" t="str">
        <f>VLOOKUP(G63,[3]Adtivos!$K:$AL,27,0)</f>
        <v>440</v>
      </c>
      <c r="I63" s="21" t="str">
        <f>VLOOKUP(G63,[3]Adtivos!$K:$AL,28,0)</f>
        <v>17</v>
      </c>
      <c r="J63" s="20" t="str">
        <f>VLOOKUP(G63,[3]Adtivos!$K:$R,8,0)</f>
        <v>DIRECCIÓN DE CIENCIAS, TECNOLOGÍA Y MEDIOS EDUCATIVOS</v>
      </c>
    </row>
    <row r="64" spans="1:10" x14ac:dyDescent="0.25">
      <c r="A64" s="1">
        <v>2952</v>
      </c>
      <c r="B64" s="6" t="str">
        <f>VLOOKUP(A64,'[1]ANEXO 1'!$B:$P,2,0)</f>
        <v>Asistencial</v>
      </c>
      <c r="C64" s="6" t="str">
        <f>VLOOKUP(A64,'[1]ANEXO 1'!$B:$P,4,0)</f>
        <v>440</v>
      </c>
      <c r="D64" s="6" t="str">
        <f>VLOOKUP(A64,'[1]ANEXO 1'!$B:$P,5,0)</f>
        <v>24</v>
      </c>
      <c r="E64" s="20" t="str">
        <f>VLOOKUP(A64,'[1]ANEXO 1'!$B:$P,6,0)</f>
        <v>COLEGIO CONFEDERACION BRISAS DEL DIAMANTE (IED)</v>
      </c>
      <c r="F64" s="6">
        <v>251</v>
      </c>
      <c r="G64" s="26">
        <v>1024500706</v>
      </c>
      <c r="H64" s="21" t="str">
        <f>VLOOKUP(G64,[3]Adtivos!$K:$AL,27,0)</f>
        <v>407</v>
      </c>
      <c r="I64" s="21" t="str">
        <f>VLOOKUP(G64,[3]Adtivos!$K:$AL,28,0)</f>
        <v>05</v>
      </c>
      <c r="J64" s="20" t="str">
        <f>VLOOKUP(G64,[3]Adtivos!$K:$R,8,0)</f>
        <v>DIRECCIÓN LOCAL DE EDUCACIÓN 19 - CIUDAD BOLIVAR</v>
      </c>
    </row>
    <row r="65" spans="1:10" x14ac:dyDescent="0.25">
      <c r="A65" s="1">
        <v>2133</v>
      </c>
      <c r="B65" s="6" t="str">
        <f>VLOOKUP(A65,'[1]ANEXO 1'!$B:$P,2,0)</f>
        <v>Asistencial</v>
      </c>
      <c r="C65" s="6" t="str">
        <f>VLOOKUP(A65,'[1]ANEXO 1'!$B:$P,4,0)</f>
        <v>440</v>
      </c>
      <c r="D65" s="6" t="str">
        <f>VLOOKUP(A65,'[1]ANEXO 1'!$B:$P,5,0)</f>
        <v>24</v>
      </c>
      <c r="E65" s="20" t="str">
        <f>VLOOKUP(A65,'[1]ANEXO 1'!$B:$P,6,0)</f>
        <v>COLEGIO O.E.A. (IED)</v>
      </c>
      <c r="F65" s="6">
        <f>VLOOKUP(G65,[2]Hoja1!$F:$H,3,0)</f>
        <v>125</v>
      </c>
      <c r="G65" s="7">
        <f>VLOOKUP(A65,[2]Hoja1!$A:$J,6,0)</f>
        <v>52739553</v>
      </c>
      <c r="H65" s="21" t="str">
        <f>VLOOKUP(G65,[3]Adtivos!$K:$AL,27,0)</f>
        <v>407</v>
      </c>
      <c r="I65" s="21" t="str">
        <f>VLOOKUP(G65,[3]Adtivos!$K:$AL,28,0)</f>
        <v>14</v>
      </c>
      <c r="J65" s="20" t="str">
        <f>VLOOKUP(G65,[3]Adtivos!$K:$R,8,0)</f>
        <v>COLEGIO MARSELLA (IED)</v>
      </c>
    </row>
    <row r="66" spans="1:10" x14ac:dyDescent="0.25">
      <c r="A66" s="1">
        <v>1889</v>
      </c>
      <c r="B66" s="6" t="str">
        <f>VLOOKUP(A66,'[1]ANEXO 1'!$B:$P,2,0)</f>
        <v>Asistencial</v>
      </c>
      <c r="C66" s="6" t="str">
        <f>VLOOKUP(A66,'[1]ANEXO 1'!$B:$P,4,0)</f>
        <v>440</v>
      </c>
      <c r="D66" s="6" t="str">
        <f>VLOOKUP(A66,'[1]ANEXO 1'!$B:$P,5,0)</f>
        <v>27</v>
      </c>
      <c r="E66" s="20" t="str">
        <f>VLOOKUP(A66,'[1]ANEXO 1'!$B:$P,6,0)</f>
        <v>COLEGIO INTEGRADO DE FONTIBON IBEP (IED)</v>
      </c>
      <c r="F66" s="6">
        <f>VLOOKUP(G66,[2]Hoja1!$F:$H,3,0)</f>
        <v>209</v>
      </c>
      <c r="G66" s="7">
        <f>VLOOKUP(A66,[2]Hoja1!$A:$J,6,0)</f>
        <v>1016004759</v>
      </c>
      <c r="H66" s="21" t="str">
        <f>VLOOKUP(G66,[3]Adtivos!$K:$AL,27,0)</f>
        <v>407</v>
      </c>
      <c r="I66" s="21" t="str">
        <f>VLOOKUP(G66,[3]Adtivos!$K:$AL,28,0)</f>
        <v>20</v>
      </c>
      <c r="J66" s="20" t="str">
        <f>VLOOKUP(G66,[3]Adtivos!$K:$R,8,0)</f>
        <v>COLEGIO JAIRO ANIBAL NIÑO (CED)</v>
      </c>
    </row>
    <row r="67" spans="1:10" x14ac:dyDescent="0.25">
      <c r="A67" s="1">
        <v>1529</v>
      </c>
      <c r="B67" s="6" t="str">
        <f>VLOOKUP(A67,'[1]ANEXO 1'!$B:$P,2,0)</f>
        <v>Asistencial</v>
      </c>
      <c r="C67" s="6" t="str">
        <f>VLOOKUP(A67,'[1]ANEXO 1'!$B:$P,4,0)</f>
        <v>440</v>
      </c>
      <c r="D67" s="6" t="str">
        <f>VLOOKUP(A67,'[1]ANEXO 1'!$B:$P,5,0)</f>
        <v>27</v>
      </c>
      <c r="E67" s="20" t="str">
        <f>VLOOKUP(A67,'[1]ANEXO 1'!$B:$P,6,0)</f>
        <v>COLEGIO CARLOS ARANGO VELEZ (IED)</v>
      </c>
      <c r="F67" s="6">
        <f>VLOOKUP(G67,[2]Hoja1!$F:$H,3,0)</f>
        <v>51</v>
      </c>
      <c r="G67" s="7">
        <f>VLOOKUP(A67,[2]Hoja1!$A:$J,6,0)</f>
        <v>1075241836</v>
      </c>
      <c r="H67" s="21" t="str">
        <f>VLOOKUP(G67,[3]Adtivos!$K:$AL,27,0)</f>
        <v>407</v>
      </c>
      <c r="I67" s="21" t="str">
        <f>VLOOKUP(G67,[3]Adtivos!$K:$AL,28,0)</f>
        <v>24</v>
      </c>
      <c r="J67" s="20" t="str">
        <f>VLOOKUP(G67,[3]Adtivos!$K:$R,8,0)</f>
        <v>COLEGIO SALUDCOOP NORTE (IED)</v>
      </c>
    </row>
    <row r="68" spans="1:10" x14ac:dyDescent="0.25">
      <c r="A68" s="1">
        <v>1476</v>
      </c>
      <c r="B68" s="6" t="str">
        <f>VLOOKUP(A68,'[1]ANEXO 1'!$B:$P,2,0)</f>
        <v>Asistencial</v>
      </c>
      <c r="C68" s="6" t="str">
        <f>VLOOKUP(A68,'[1]ANEXO 1'!$B:$P,4,0)</f>
        <v>440</v>
      </c>
      <c r="D68" s="6" t="str">
        <f>VLOOKUP(A68,'[1]ANEXO 1'!$B:$P,5,0)</f>
        <v>27</v>
      </c>
      <c r="E68" s="20" t="str">
        <f>VLOOKUP(A68,'[1]ANEXO 1'!$B:$P,6,0)</f>
        <v>COLEGIO VILLAS DEL PROGRESO (IED)</v>
      </c>
      <c r="F68" s="6">
        <f>VLOOKUP(G68,[2]Hoja1!$F:$H,3,0)</f>
        <v>252</v>
      </c>
      <c r="G68" s="7">
        <f>VLOOKUP(A68,[2]Hoja1!$A:$J,6,0)</f>
        <v>52765824</v>
      </c>
      <c r="H68" s="21" t="str">
        <f>VLOOKUP(G68,[3]Adtivos!$K:$AL,27,0)</f>
        <v>440</v>
      </c>
      <c r="I68" s="21" t="str">
        <f>VLOOKUP(G68,[3]Adtivos!$K:$AL,28,0)</f>
        <v>19</v>
      </c>
      <c r="J68" s="20" t="str">
        <f>VLOOKUP(G68,[3]Adtivos!$K:$R,8,0)</f>
        <v>DIRECCIÓN DE DOTACIONES ESCOLARES</v>
      </c>
    </row>
    <row r="69" spans="1:10" x14ac:dyDescent="0.25">
      <c r="A69" s="4">
        <v>1530</v>
      </c>
      <c r="B69" s="6" t="str">
        <f>VLOOKUP(A69,'[1]ANEXO 1'!$B:$P,2,0)</f>
        <v>Asistencial</v>
      </c>
      <c r="C69" s="6" t="str">
        <f>VLOOKUP(A69,'[1]ANEXO 1'!$B:$P,4,0)</f>
        <v>440</v>
      </c>
      <c r="D69" s="6" t="str">
        <f>VLOOKUP(A69,'[1]ANEXO 1'!$B:$P,5,0)</f>
        <v>27</v>
      </c>
      <c r="E69" s="20" t="str">
        <f>VLOOKUP(A69,'[1]ANEXO 1'!$B:$P,6,0)</f>
        <v>COLEGIO VENECIA (IED)</v>
      </c>
      <c r="F69" s="6">
        <f>VLOOKUP(G69,[2]Hoja1!$F:$H,3,0)</f>
        <v>203</v>
      </c>
      <c r="G69" s="7">
        <f>VLOOKUP(A69,[2]Hoja1!$A:$J,6,0)</f>
        <v>52425534</v>
      </c>
      <c r="H69" s="21" t="str">
        <f>VLOOKUP(G69,[3]Adtivos!$K:$AL,27,0)</f>
        <v>407</v>
      </c>
      <c r="I69" s="21" t="str">
        <f>VLOOKUP(G69,[3]Adtivos!$K:$AL,28,0)</f>
        <v>20</v>
      </c>
      <c r="J69" s="20" t="str">
        <f>VLOOKUP(G69,[3]Adtivos!$K:$R,8,0)</f>
        <v>DIRECCIÓN LOCAL DE EDUCACIÓN 14 - LOS MARTIRES</v>
      </c>
    </row>
    <row r="70" spans="1:10" x14ac:dyDescent="0.25">
      <c r="A70" s="1">
        <v>387</v>
      </c>
      <c r="B70" s="6" t="str">
        <f>VLOOKUP(A70,'[1]ANEXO 1'!$B:$P,2,0)</f>
        <v>Asistencial</v>
      </c>
      <c r="C70" s="6" t="str">
        <f>VLOOKUP(A70,'[1]ANEXO 1'!$B:$P,4,0)</f>
        <v>425</v>
      </c>
      <c r="D70" s="6" t="str">
        <f>VLOOKUP(A70,'[1]ANEXO 1'!$B:$P,5,0)</f>
        <v>24</v>
      </c>
      <c r="E70" s="20" t="str">
        <f>VLOOKUP(A70,'[1]ANEXO 1'!$B:$P,6,0)</f>
        <v>DIRECCIÓN DE INCLUSIÓN E INTEGRACIÓN DE POBLACIONES</v>
      </c>
      <c r="F70" s="6">
        <f>VLOOKUP(G70,[2]Hoja1!$F:$H,3,0)</f>
        <v>28</v>
      </c>
      <c r="G70" s="7">
        <f>VLOOKUP(A70,[2]Hoja1!$A:$J,6,0)</f>
        <v>72238742</v>
      </c>
      <c r="H70" s="21" t="str">
        <f>VLOOKUP(G70,[3]Adtivos!$K:$AL,27,0)</f>
        <v>407</v>
      </c>
      <c r="I70" s="21" t="str">
        <f>VLOOKUP(G70,[3]Adtivos!$K:$AL,28,0)</f>
        <v>20</v>
      </c>
      <c r="J70" s="20" t="str">
        <f>VLOOKUP(G70,[3]Adtivos!$K:$R,8,0)</f>
        <v>DIRECCIÓN GENERAL DE EDUCACIÓN Y COLEGIOS DISTRITALES</v>
      </c>
    </row>
    <row r="71" spans="1:10" x14ac:dyDescent="0.25">
      <c r="A71" s="1">
        <v>670</v>
      </c>
      <c r="B71" s="6" t="str">
        <f>VLOOKUP(A71,'[1]ANEXO 1'!$B:$P,2,0)</f>
        <v>Asistencial</v>
      </c>
      <c r="C71" s="6" t="str">
        <f>VLOOKUP(A71,'[1]ANEXO 1'!$B:$P,4,0)</f>
        <v>407</v>
      </c>
      <c r="D71" s="6" t="str">
        <f>VLOOKUP(A71,'[1]ANEXO 1'!$B:$P,5,0)</f>
        <v>20</v>
      </c>
      <c r="E71" s="20" t="str">
        <f>VLOOKUP(A71,'[1]ANEXO 1'!$B:$P,6,0)</f>
        <v>COLEGIO MISAEL PASTRANA BORRERO (IED)</v>
      </c>
      <c r="F71" s="6">
        <v>155</v>
      </c>
      <c r="G71" s="26">
        <v>39709493</v>
      </c>
      <c r="H71" s="21" t="str">
        <f>VLOOKUP(G71,[3]Adtivos!$K:$AL,27,0)</f>
        <v>407</v>
      </c>
      <c r="I71" s="21" t="str">
        <f>VLOOKUP(G71,[3]Adtivos!$K:$AL,28,0)</f>
        <v>05</v>
      </c>
      <c r="J71" s="20" t="str">
        <f>VLOOKUP(G71,[3]Adtivos!$K:$R,8,0)</f>
        <v>DIRECCIÓN LOCAL DE EDUCACIÓN 18 - RAFAEL URIBE URIBE</v>
      </c>
    </row>
    <row r="72" spans="1:10" x14ac:dyDescent="0.25">
      <c r="A72" s="1">
        <v>833</v>
      </c>
      <c r="B72" s="6" t="str">
        <f>VLOOKUP(A72,'[1]ANEXO 1'!$B:$P,2,0)</f>
        <v>Asistencial</v>
      </c>
      <c r="C72" s="6" t="str">
        <f>VLOOKUP(A72,'[1]ANEXO 1'!$B:$P,4,0)</f>
        <v>407</v>
      </c>
      <c r="D72" s="6" t="str">
        <f>VLOOKUP(A72,'[1]ANEXO 1'!$B:$P,5,0)</f>
        <v>20</v>
      </c>
      <c r="E72" s="20" t="str">
        <f>VLOOKUP(A72,'[1]ANEXO 1'!$B:$P,6,0)</f>
        <v>COLEGIO MONTEBELLO (IED)</v>
      </c>
      <c r="F72" s="6">
        <f>VLOOKUP(G72,[2]Hoja1!$F:$H,3,0)</f>
        <v>182</v>
      </c>
      <c r="G72" s="7">
        <f>VLOOKUP(A72,[2]Hoja1!$A:$J,6,0)</f>
        <v>78032807</v>
      </c>
      <c r="H72" s="21" t="str">
        <f>VLOOKUP(G72,[3]Adtivos!$K:$AL,27,0)</f>
        <v>407</v>
      </c>
      <c r="I72" s="21" t="str">
        <f>VLOOKUP(G72,[3]Adtivos!$K:$AL,28,0)</f>
        <v>05</v>
      </c>
      <c r="J72" s="20" t="str">
        <f>VLOOKUP(G72,[3]Adtivos!$K:$R,8,0)</f>
        <v>DIRECCIÓN LOCAL DE EDUCACIÓN 20 - SUMAPAZ</v>
      </c>
    </row>
    <row r="73" spans="1:10" x14ac:dyDescent="0.25">
      <c r="A73" s="1">
        <v>1700</v>
      </c>
      <c r="B73" s="6" t="str">
        <f>VLOOKUP(A73,'[1]ANEXO 1'!$B:$P,2,0)</f>
        <v>Asistencial</v>
      </c>
      <c r="C73" s="6" t="str">
        <f>VLOOKUP(A73,'[1]ANEXO 1'!$B:$P,4,0)</f>
        <v>407</v>
      </c>
      <c r="D73" s="6" t="str">
        <f>VLOOKUP(A73,'[1]ANEXO 1'!$B:$P,5,0)</f>
        <v>20</v>
      </c>
      <c r="E73" s="20" t="str">
        <f>VLOOKUP(A73,'[1]ANEXO 1'!$B:$P,6,0)</f>
        <v>COLEGIO MANUEL CEPEDA VARGAS (IED)</v>
      </c>
      <c r="F73" s="6">
        <f>VLOOKUP(G73,[2]Hoja1!$F:$H,3,0)</f>
        <v>208</v>
      </c>
      <c r="G73" s="7">
        <f>VLOOKUP(A73,[2]Hoja1!$A:$J,6,0)</f>
        <v>63398598</v>
      </c>
      <c r="H73" s="21" t="str">
        <f>VLOOKUP(G73,[3]Adtivos!$K:$AL,27,0)</f>
        <v>407</v>
      </c>
      <c r="I73" s="21" t="str">
        <f>VLOOKUP(G73,[3]Adtivos!$K:$AL,28,0)</f>
        <v>05</v>
      </c>
      <c r="J73" s="20" t="str">
        <f>VLOOKUP(G73,[3]Adtivos!$K:$R,8,0)</f>
        <v>DIRECCIÓN DE TALENTO HUMANO</v>
      </c>
    </row>
    <row r="74" spans="1:10" x14ac:dyDescent="0.25">
      <c r="A74" s="1">
        <v>2904</v>
      </c>
      <c r="B74" s="6" t="str">
        <f>VLOOKUP(A74,'[1]ANEXO 1'!$B:$P,2,0)</f>
        <v>Asistencial</v>
      </c>
      <c r="C74" s="6" t="str">
        <f>VLOOKUP(A74,'[1]ANEXO 1'!$B:$P,4,0)</f>
        <v>407</v>
      </c>
      <c r="D74" s="6" t="str">
        <f>VLOOKUP(A74,'[1]ANEXO 1'!$B:$P,5,0)</f>
        <v>20</v>
      </c>
      <c r="E74" s="20" t="str">
        <f>VLOOKUP(A74,'[1]ANEXO 1'!$B:$P,6,0)</f>
        <v>COLEGIO DIVINO MAESTRO (IED)</v>
      </c>
      <c r="F74" s="6">
        <f>VLOOKUP(G74,[2]Hoja1!$F:$H,3,0)</f>
        <v>236</v>
      </c>
      <c r="G74" s="7">
        <f>VLOOKUP(A74,[2]Hoja1!$A:$J,6,0)</f>
        <v>53140102</v>
      </c>
      <c r="H74" s="21" t="str">
        <f>VLOOKUP(G74,[3]Adtivos!$K:$AL,27,0)</f>
        <v>407</v>
      </c>
      <c r="I74" s="21" t="str">
        <f>VLOOKUP(G74,[3]Adtivos!$K:$AL,28,0)</f>
        <v>05</v>
      </c>
      <c r="J74" s="20" t="str">
        <f>VLOOKUP(G74,[3]Adtivos!$K:$R,8,0)</f>
        <v>OFICINA DE ESCALAFÓN DOCENTE</v>
      </c>
    </row>
    <row r="75" spans="1:10" x14ac:dyDescent="0.25">
      <c r="A75" s="1">
        <v>1288</v>
      </c>
      <c r="B75" s="6" t="str">
        <f>VLOOKUP(A75,'[1]ANEXO 1'!$B:$P,2,0)</f>
        <v>Asistencial</v>
      </c>
      <c r="C75" s="6" t="str">
        <f>VLOOKUP(A75,'[1]ANEXO 1'!$B:$P,4,0)</f>
        <v>407</v>
      </c>
      <c r="D75" s="6" t="str">
        <f>VLOOKUP(A75,'[1]ANEXO 1'!$B:$P,5,0)</f>
        <v>20</v>
      </c>
      <c r="E75" s="20" t="str">
        <f>VLOOKUP(A75,'[1]ANEXO 1'!$B:$P,6,0)</f>
        <v>COLEGIO CEDID SAN PABLO (IED)</v>
      </c>
      <c r="F75" s="6">
        <v>0</v>
      </c>
      <c r="G75" s="7">
        <v>0</v>
      </c>
      <c r="H75" s="21">
        <v>0</v>
      </c>
      <c r="I75" s="21">
        <v>0</v>
      </c>
      <c r="J75" s="24">
        <v>0</v>
      </c>
    </row>
    <row r="76" spans="1:10" x14ac:dyDescent="0.25">
      <c r="A76" s="1">
        <v>1026</v>
      </c>
      <c r="B76" s="6" t="str">
        <f>VLOOKUP(A76,'[1]ANEXO 1'!$B:$P,2,0)</f>
        <v>Asistencial</v>
      </c>
      <c r="C76" s="6" t="str">
        <f>VLOOKUP(A76,'[1]ANEXO 1'!$B:$P,4,0)</f>
        <v>407</v>
      </c>
      <c r="D76" s="6" t="str">
        <f>VLOOKUP(A76,'[1]ANEXO 1'!$B:$P,5,0)</f>
        <v>20</v>
      </c>
      <c r="E76" s="20" t="str">
        <f>VLOOKUP(A76,'[1]ANEXO 1'!$B:$P,6,0)</f>
        <v>COLEGIO DIEGO MONTAÑA CUELLAR (IED)</v>
      </c>
      <c r="F76" s="6">
        <v>0</v>
      </c>
      <c r="G76" s="7">
        <v>0</v>
      </c>
      <c r="H76" s="21">
        <v>0</v>
      </c>
      <c r="I76" s="21">
        <v>0</v>
      </c>
      <c r="J76" s="24">
        <v>0</v>
      </c>
    </row>
    <row r="77" spans="1:10" x14ac:dyDescent="0.25">
      <c r="A77" s="1">
        <v>834</v>
      </c>
      <c r="B77" s="6" t="str">
        <f>VLOOKUP(A77,'[1]ANEXO 1'!$B:$P,2,0)</f>
        <v>Asistencial</v>
      </c>
      <c r="C77" s="6" t="str">
        <f>VLOOKUP(A77,'[1]ANEXO 1'!$B:$P,4,0)</f>
        <v>407</v>
      </c>
      <c r="D77" s="6" t="str">
        <f>VLOOKUP(A77,'[1]ANEXO 1'!$B:$P,5,0)</f>
        <v>20</v>
      </c>
      <c r="E77" s="20" t="str">
        <f>VLOOKUP(A77,'[1]ANEXO 1'!$B:$P,6,0)</f>
        <v>COLEGIO SAN CRISTOBAL SUR (IED)</v>
      </c>
      <c r="F77" s="6">
        <v>0</v>
      </c>
      <c r="G77" s="7">
        <v>0</v>
      </c>
      <c r="H77" s="21">
        <v>0</v>
      </c>
      <c r="I77" s="21">
        <v>0</v>
      </c>
      <c r="J77" s="24">
        <v>0</v>
      </c>
    </row>
    <row r="78" spans="1:10" x14ac:dyDescent="0.25">
      <c r="A78" s="1">
        <v>259</v>
      </c>
      <c r="B78" s="6" t="str">
        <f>VLOOKUP(A78,'[1]ANEXO 1'!$B:$P,2,0)</f>
        <v>Asistencial</v>
      </c>
      <c r="C78" s="6" t="str">
        <f>VLOOKUP(A78,'[1]ANEXO 1'!$B:$P,4,0)</f>
        <v>407</v>
      </c>
      <c r="D78" s="6" t="str">
        <f>VLOOKUP(A78,'[1]ANEXO 1'!$B:$P,5,0)</f>
        <v>20</v>
      </c>
      <c r="E78" s="20" t="str">
        <f>VLOOKUP(A78,'[1]ANEXO 1'!$B:$P,6,0)</f>
        <v>OFICINA DE NÓMINA</v>
      </c>
      <c r="F78" s="6">
        <f>VLOOKUP(G78,[2]Hoja1!$F:$H,3,0)</f>
        <v>51</v>
      </c>
      <c r="G78" s="7">
        <f>VLOOKUP(A78,[2]Hoja1!$A:$J,6,0)</f>
        <v>52101469</v>
      </c>
      <c r="H78" s="21" t="str">
        <f>VLOOKUP(G78,[3]Adtivos!$K:$AL,27,0)</f>
        <v>407</v>
      </c>
      <c r="I78" s="21" t="str">
        <f>VLOOKUP(G78,[3]Adtivos!$K:$AL,28,0)</f>
        <v>16</v>
      </c>
      <c r="J78" s="20" t="str">
        <f>VLOOKUP(G78,[3]Adtivos!$K:$R,8,0)</f>
        <v>DIRECCIÓN FINANCIERA</v>
      </c>
    </row>
    <row r="79" spans="1:10" x14ac:dyDescent="0.25">
      <c r="A79" s="1">
        <v>365</v>
      </c>
      <c r="B79" s="6" t="str">
        <f>VLOOKUP(A79,'[1]ANEXO 1'!$B:$P,2,0)</f>
        <v>Asistencial</v>
      </c>
      <c r="C79" s="6" t="str">
        <f>VLOOKUP(A79,'[1]ANEXO 1'!$B:$P,4,0)</f>
        <v>407</v>
      </c>
      <c r="D79" s="6" t="str">
        <f>VLOOKUP(A79,'[1]ANEXO 1'!$B:$P,5,0)</f>
        <v>20</v>
      </c>
      <c r="E79" s="20" t="str">
        <f>VLOOKUP(A79,'[1]ANEXO 1'!$B:$P,6,0)</f>
        <v>OFICINA DE SERVICIO AL CIUDADANO</v>
      </c>
      <c r="F79" s="6">
        <f>VLOOKUP(G79,[2]Hoja1!$F:$H,3,0)</f>
        <v>86</v>
      </c>
      <c r="G79" s="7">
        <f>VLOOKUP(A79,[2]Hoja1!$A:$J,6,0)</f>
        <v>80824800</v>
      </c>
      <c r="H79" s="21" t="str">
        <f>VLOOKUP(G79,[3]Adtivos!$K:$AL,27,0)</f>
        <v>407</v>
      </c>
      <c r="I79" s="21" t="str">
        <f>VLOOKUP(G79,[3]Adtivos!$K:$AL,28,0)</f>
        <v>14</v>
      </c>
      <c r="J79" s="20" t="str">
        <f>VLOOKUP(G79,[3]Adtivos!$K:$R,8,0)</f>
        <v>OFICINA DE SERVICIO AL CIUDADANO</v>
      </c>
    </row>
    <row r="80" spans="1:10" x14ac:dyDescent="0.25">
      <c r="A80" s="1">
        <v>547</v>
      </c>
      <c r="B80" s="6" t="str">
        <f>VLOOKUP(A80,'[1]ANEXO 1'!$B:$P,2,0)</f>
        <v>Asistencial</v>
      </c>
      <c r="C80" s="6" t="str">
        <f>VLOOKUP(A80,'[1]ANEXO 1'!$B:$P,4,0)</f>
        <v>407</v>
      </c>
      <c r="D80" s="6" t="str">
        <f>VLOOKUP(A80,'[1]ANEXO 1'!$B:$P,5,0)</f>
        <v>20</v>
      </c>
      <c r="E80" s="20" t="str">
        <f>VLOOKUP(A80,'[1]ANEXO 1'!$B:$P,6,0)</f>
        <v>DIRECCIÓN DE BIENESTAR ESTUDIANTIL</v>
      </c>
      <c r="F80" s="6">
        <v>44</v>
      </c>
      <c r="G80" s="26">
        <v>1110446931</v>
      </c>
      <c r="H80" s="21" t="str">
        <f>VLOOKUP(G80,[3]Adtivos!$K:$AL,27,0)</f>
        <v>440</v>
      </c>
      <c r="I80" s="21" t="str">
        <f>VLOOKUP(G80,[3]Adtivos!$K:$AL,28,0)</f>
        <v>17</v>
      </c>
      <c r="J80" s="20" t="str">
        <f>VLOOKUP(G80,[3]Adtivos!$K:$R,8,0)</f>
        <v>DIRECCIÓN LOCAL DE EDUCACIÓN 10 - ENGATIVA</v>
      </c>
    </row>
    <row r="81" spans="1:10" x14ac:dyDescent="0.25">
      <c r="A81" s="1">
        <v>1351</v>
      </c>
      <c r="B81" s="6" t="str">
        <f>VLOOKUP(A81,'[1]ANEXO 1'!$B:$P,2,0)</f>
        <v>Asistencial</v>
      </c>
      <c r="C81" s="6" t="str">
        <f>VLOOKUP(A81,'[1]ANEXO 1'!$B:$P,4,0)</f>
        <v>407</v>
      </c>
      <c r="D81" s="6" t="str">
        <f>VLOOKUP(A81,'[1]ANEXO 1'!$B:$P,5,0)</f>
        <v>20</v>
      </c>
      <c r="E81" s="20" t="str">
        <f>VLOOKUP(A81,'[1]ANEXO 1'!$B:$P,6,0)</f>
        <v>DIRECCIÓN LOCAL DE EDUCACIÓN 14 - LOS MARTIRES</v>
      </c>
      <c r="F81" s="6">
        <f>VLOOKUP(G81,[2]Hoja1!$F:$H,3,0)</f>
        <v>49</v>
      </c>
      <c r="G81" s="7">
        <f>VLOOKUP(A81,[2]Hoja1!$A:$J,6,0)</f>
        <v>52100335</v>
      </c>
      <c r="H81" s="21" t="str">
        <f>VLOOKUP(G81,[3]Adtivos!$K:$AL,27,0)</f>
        <v>440</v>
      </c>
      <c r="I81" s="21" t="str">
        <f>VLOOKUP(G81,[3]Adtivos!$K:$AL,28,0)</f>
        <v>16</v>
      </c>
      <c r="J81" s="20" t="str">
        <f>VLOOKUP(G81,[3]Adtivos!$K:$R,8,0)</f>
        <v>OFICINA ASESORA JURIDICA</v>
      </c>
    </row>
    <row r="82" spans="1:10" x14ac:dyDescent="0.25">
      <c r="A82" s="4">
        <v>212</v>
      </c>
      <c r="B82" s="6" t="str">
        <f>VLOOKUP(A82,'[1]ANEXO 1'!$B:$P,2,0)</f>
        <v>Asistencial</v>
      </c>
      <c r="C82" s="6" t="str">
        <f>VLOOKUP(A82,'[1]ANEXO 1'!$B:$P,4,0)</f>
        <v>407</v>
      </c>
      <c r="D82" s="6" t="str">
        <f>VLOOKUP(A82,'[1]ANEXO 1'!$B:$P,5,0)</f>
        <v>20</v>
      </c>
      <c r="E82" s="20" t="str">
        <f>VLOOKUP(A82,'[1]ANEXO 1'!$B:$P,6,0)</f>
        <v>OFICINA DE PERSONAL</v>
      </c>
      <c r="F82" s="6">
        <f>VLOOKUP(G82,[2]Hoja1!$F:$H,3,0)</f>
        <v>21</v>
      </c>
      <c r="G82" s="7">
        <f>VLOOKUP(A82,[2]Hoja1!$A:$J,6,0)</f>
        <v>79788547</v>
      </c>
      <c r="H82" s="21" t="str">
        <f>VLOOKUP(G82,[3]Adtivos!$K:$AL,27,0)</f>
        <v>407</v>
      </c>
      <c r="I82" s="21" t="str">
        <f>VLOOKUP(G82,[3]Adtivos!$K:$AL,28,0)</f>
        <v>19</v>
      </c>
      <c r="J82" s="20" t="str">
        <f>VLOOKUP(G82,[3]Adtivos!$K:$R,8,0)</f>
        <v>OFICINA CONTROL DISCIPLINARIO</v>
      </c>
    </row>
    <row r="83" spans="1:10" x14ac:dyDescent="0.25">
      <c r="A83" s="1">
        <v>109</v>
      </c>
      <c r="B83" s="6" t="str">
        <f>VLOOKUP(A83,'[1]ANEXO 1'!$B:$P,2,0)</f>
        <v>Asistencial</v>
      </c>
      <c r="C83" s="6" t="str">
        <f>VLOOKUP(A83,'[1]ANEXO 1'!$B:$P,4,0)</f>
        <v>407</v>
      </c>
      <c r="D83" s="6" t="str">
        <f>VLOOKUP(A83,'[1]ANEXO 1'!$B:$P,5,0)</f>
        <v>19</v>
      </c>
      <c r="E83" s="20" t="str">
        <f>VLOOKUP(A83,'[1]ANEXO 1'!$B:$P,6,0)</f>
        <v>OFICINA CONTROL DISCIPLINARIO</v>
      </c>
      <c r="F83" s="6">
        <f>VLOOKUP(G83,[2]Hoja1!$F:$H,3,0)</f>
        <v>105</v>
      </c>
      <c r="G83" s="7">
        <f>VLOOKUP(A83,[2]Hoja1!$A:$J,6,0)</f>
        <v>1030542746</v>
      </c>
      <c r="H83" s="21" t="str">
        <f>VLOOKUP(G83,[3]Adtivos!$K:$AL,27,0)</f>
        <v>440</v>
      </c>
      <c r="I83" s="21" t="str">
        <f>VLOOKUP(G83,[3]Adtivos!$K:$AL,28,0)</f>
        <v>09</v>
      </c>
      <c r="J83" s="20" t="str">
        <f>VLOOKUP(G83,[3]Adtivos!$K:$R,8,0)</f>
        <v>OFICINA CONTROL DISCIPLINARIO</v>
      </c>
    </row>
    <row r="84" spans="1:10" x14ac:dyDescent="0.25">
      <c r="A84" s="1">
        <v>598</v>
      </c>
      <c r="B84" s="6" t="str">
        <f>VLOOKUP(A84,'[1]ANEXO 1'!$B:$P,2,0)</f>
        <v>Asistencial</v>
      </c>
      <c r="C84" s="6" t="str">
        <f>VLOOKUP(A84,'[1]ANEXO 1'!$B:$P,4,0)</f>
        <v>440</v>
      </c>
      <c r="D84" s="6" t="str">
        <f>VLOOKUP(A84,'[1]ANEXO 1'!$B:$P,5,0)</f>
        <v>19</v>
      </c>
      <c r="E84" s="20" t="str">
        <f>VLOOKUP(A84,'[1]ANEXO 1'!$B:$P,6,0)</f>
        <v>DIRECCIÓN DE INSPECCIÓN Y VIGILANCIA</v>
      </c>
      <c r="F84" s="6">
        <f>VLOOKUP(G84,[2]Hoja1!$F:$H,3,0)</f>
        <v>104</v>
      </c>
      <c r="G84" s="7">
        <f>VLOOKUP(A84,[2]Hoja1!$A:$J,6,0)</f>
        <v>39631400</v>
      </c>
      <c r="H84" s="21" t="str">
        <f>VLOOKUP(G84,[3]Adtivos!$K:$AL,27,0)</f>
        <v>407</v>
      </c>
      <c r="I84" s="21" t="str">
        <f>VLOOKUP(G84,[3]Adtivos!$K:$AL,28,0)</f>
        <v>09</v>
      </c>
      <c r="J84" s="20" t="str">
        <f>VLOOKUP(G84,[3]Adtivos!$K:$R,8,0)</f>
        <v>DIRECCIÓN DE INSPECCIÓN Y VIGILANCIA</v>
      </c>
    </row>
    <row r="85" spans="1:10" x14ac:dyDescent="0.25">
      <c r="A85" s="1">
        <v>115</v>
      </c>
      <c r="B85" s="6" t="str">
        <f>VLOOKUP(A85,'[1]ANEXO 1'!$B:$P,2,0)</f>
        <v>Asistencial</v>
      </c>
      <c r="C85" s="6" t="str">
        <f>VLOOKUP(A85,'[1]ANEXO 1'!$B:$P,4,0)</f>
        <v>440</v>
      </c>
      <c r="D85" s="6" t="str">
        <f>VLOOKUP(A85,'[1]ANEXO 1'!$B:$P,5,0)</f>
        <v>19</v>
      </c>
      <c r="E85" s="20" t="str">
        <f>VLOOKUP(A85,'[1]ANEXO 1'!$B:$P,6,0)</f>
        <v>DIRECCIÓN DE DOTACIONES ESCOLARES</v>
      </c>
      <c r="F85" s="6">
        <f>VLOOKUP(G85,[2]Hoja1!$F:$H,3,0)</f>
        <v>133</v>
      </c>
      <c r="G85" s="7">
        <f>VLOOKUP(A85,[2]Hoja1!$A:$J,6,0)</f>
        <v>52068524</v>
      </c>
      <c r="H85" s="21" t="str">
        <f>VLOOKUP(G85,[3]Adtivos!$K:$AL,27,0)</f>
        <v>407</v>
      </c>
      <c r="I85" s="21" t="str">
        <f>VLOOKUP(G85,[3]Adtivos!$K:$AL,28,0)</f>
        <v>05</v>
      </c>
      <c r="J85" s="20" t="str">
        <f>VLOOKUP(G85,[3]Adtivos!$K:$R,8,0)</f>
        <v>OFICINA ASESORA JURIDICA</v>
      </c>
    </row>
    <row r="86" spans="1:10" x14ac:dyDescent="0.25">
      <c r="A86" s="4">
        <v>261</v>
      </c>
      <c r="B86" s="6" t="str">
        <f>VLOOKUP(A86,'[1]ANEXO 1'!$B:$P,2,0)</f>
        <v>Asistencial</v>
      </c>
      <c r="C86" s="6" t="str">
        <f>VLOOKUP(A86,'[1]ANEXO 1'!$B:$P,4,0)</f>
        <v>440</v>
      </c>
      <c r="D86" s="6" t="str">
        <f>VLOOKUP(A86,'[1]ANEXO 1'!$B:$P,5,0)</f>
        <v>19</v>
      </c>
      <c r="E86" s="20" t="str">
        <f>VLOOKUP(A86,'[1]ANEXO 1'!$B:$P,6,0)</f>
        <v>OFICINA DE NÓMINA</v>
      </c>
      <c r="F86" s="6">
        <f>VLOOKUP(G86,[2]Hoja1!$F:$H,3,0)</f>
        <v>122</v>
      </c>
      <c r="G86" s="7">
        <f>VLOOKUP(A86,[2]Hoja1!$A:$J,6,0)</f>
        <v>80374602</v>
      </c>
      <c r="H86" s="21" t="str">
        <f>VLOOKUP(G86,[3]Adtivos!$K:$AL,27,0)</f>
        <v>407</v>
      </c>
      <c r="I86" s="21" t="str">
        <f>VLOOKUP(G86,[3]Adtivos!$K:$AL,28,0)</f>
        <v>05</v>
      </c>
      <c r="J86" s="20" t="str">
        <f>VLOOKUP(G86,[3]Adtivos!$K:$R,8,0)</f>
        <v>DIRECCIÓN DE TALENTO HUMANO</v>
      </c>
    </row>
    <row r="87" spans="1:10" x14ac:dyDescent="0.25">
      <c r="A87" s="1">
        <v>969</v>
      </c>
      <c r="B87" s="6" t="str">
        <f>VLOOKUP(A87,'[1]ANEXO 1'!$B:$P,2,0)</f>
        <v>Asistencial</v>
      </c>
      <c r="C87" s="6" t="str">
        <f>VLOOKUP(A87,'[1]ANEXO 1'!$B:$P,4,0)</f>
        <v>440</v>
      </c>
      <c r="D87" s="6" t="str">
        <f>VLOOKUP(A87,'[1]ANEXO 1'!$B:$P,5,0)</f>
        <v>17</v>
      </c>
      <c r="E87" s="20" t="str">
        <f>VLOOKUP(A87,'[1]ANEXO 1'!$B:$P,6,0)</f>
        <v>DIRECCIÓN LOCAL DE EDUCACIÓN 05 - USME</v>
      </c>
      <c r="F87" s="6">
        <v>0</v>
      </c>
      <c r="G87" s="7">
        <v>0</v>
      </c>
      <c r="H87" s="21">
        <v>0</v>
      </c>
      <c r="I87" s="21">
        <v>0</v>
      </c>
      <c r="J87" s="24">
        <v>0</v>
      </c>
    </row>
    <row r="88" spans="1:10" x14ac:dyDescent="0.25">
      <c r="A88" s="1">
        <v>2387</v>
      </c>
      <c r="B88" s="6" t="str">
        <f>VLOOKUP(A88,'[1]ANEXO 1'!$B:$P,2,0)</f>
        <v>Asistencial</v>
      </c>
      <c r="C88" s="6" t="str">
        <f>VLOOKUP(A88,'[1]ANEXO 1'!$B:$P,4,0)</f>
        <v>440</v>
      </c>
      <c r="D88" s="6" t="str">
        <f>VLOOKUP(A88,'[1]ANEXO 1'!$B:$P,5,0)</f>
        <v>14</v>
      </c>
      <c r="E88" s="20" t="str">
        <f>VLOOKUP(A88,'[1]ANEXO 1'!$B:$P,6,0)</f>
        <v>DIRECCIÓN LOCAL DE EDUCACIÓN 09 - FONTIBON</v>
      </c>
      <c r="F88" s="6">
        <f>VLOOKUP(G88,[2]Hoja1!$F:$H,3,0)</f>
        <v>117</v>
      </c>
      <c r="G88" s="7">
        <f>VLOOKUP(A88,[2]Hoja1!$A:$J,6,0)</f>
        <v>79370462</v>
      </c>
      <c r="H88" s="21" t="str">
        <f>VLOOKUP(G88,[3]Adtivos!$K:$AL,27,0)</f>
        <v>407</v>
      </c>
      <c r="I88" s="21" t="str">
        <f>VLOOKUP(G88,[3]Adtivos!$K:$AL,28,0)</f>
        <v>05</v>
      </c>
      <c r="J88" s="20" t="str">
        <f>VLOOKUP(G88,[3]Adtivos!$K:$R,8,0)</f>
        <v>DIRECCIÓN LOCAL DE EDUCACIÓN 09 - FONTIBON</v>
      </c>
    </row>
    <row r="89" spans="1:10" x14ac:dyDescent="0.25">
      <c r="A89" s="1">
        <v>643</v>
      </c>
      <c r="B89" s="6" t="str">
        <f>VLOOKUP(A89,'[1]ANEXO 1'!$B:$P,2,0)</f>
        <v>Asistencial</v>
      </c>
      <c r="C89" s="6" t="str">
        <f>VLOOKUP(A89,'[1]ANEXO 1'!$B:$P,4,0)</f>
        <v>440</v>
      </c>
      <c r="D89" s="6" t="str">
        <f>VLOOKUP(A89,'[1]ANEXO 1'!$B:$P,5,0)</f>
        <v>14</v>
      </c>
      <c r="E89" s="20" t="str">
        <f>VLOOKUP(A89,'[1]ANEXO 1'!$B:$P,6,0)</f>
        <v>DIRECCIÓN LOCAL DE EDUCACIÓN 01 - USAQUEN</v>
      </c>
      <c r="F89" s="6">
        <f>VLOOKUP(G89,[2]Hoja1!$F:$H,3,0)</f>
        <v>85</v>
      </c>
      <c r="G89" s="7">
        <f>VLOOKUP(A89,[2]Hoja1!$A:$J,6,0)</f>
        <v>39646205</v>
      </c>
      <c r="H89" s="21" t="str">
        <f>VLOOKUP(G89,[3]Adtivos!$K:$AL,27,0)</f>
        <v>407</v>
      </c>
      <c r="I89" s="21" t="str">
        <f>VLOOKUP(G89,[3]Adtivos!$K:$AL,28,0)</f>
        <v>05</v>
      </c>
      <c r="J89" s="20" t="str">
        <f>VLOOKUP(G89,[3]Adtivos!$K:$R,8,0)</f>
        <v>OFICINA DE SERVICIO AL CIUDADANO</v>
      </c>
    </row>
    <row r="90" spans="1:10" x14ac:dyDescent="0.25">
      <c r="A90" s="1">
        <v>2456</v>
      </c>
      <c r="B90" s="6" t="str">
        <f>VLOOKUP(A90,'[1]ANEXO 1'!$B:$P,2,0)</f>
        <v>Asistencial</v>
      </c>
      <c r="C90" s="6" t="str">
        <f>VLOOKUP(A90,'[1]ANEXO 1'!$B:$P,4,0)</f>
        <v>407</v>
      </c>
      <c r="D90" s="6" t="str">
        <f>VLOOKUP(A90,'[1]ANEXO 1'!$B:$P,5,0)</f>
        <v>13</v>
      </c>
      <c r="E90" s="20" t="str">
        <f>VLOOKUP(A90,'[1]ANEXO 1'!$B:$P,6,0)</f>
        <v>DIRECCIÓN LOCAL DE EDUCACIÓN 03 - 17 - SANTA FE Y LA CANDELARIA</v>
      </c>
      <c r="F90" s="6">
        <f>VLOOKUP(G90,[2]Hoja1!$F:$H,3,0)</f>
        <v>53</v>
      </c>
      <c r="G90" s="7">
        <f>VLOOKUP(A90,[2]Hoja1!$A:$J,6,0)</f>
        <v>51754305</v>
      </c>
      <c r="H90" s="21" t="str">
        <f>VLOOKUP(G90,[3]Adtivos!$K:$AL,27,0)</f>
        <v>407</v>
      </c>
      <c r="I90" s="21" t="str">
        <f>VLOOKUP(G90,[3]Adtivos!$K:$AL,28,0)</f>
        <v>05</v>
      </c>
      <c r="J90" s="20" t="str">
        <f>VLOOKUP(G90,[3]Adtivos!$K:$R,8,0)</f>
        <v>OFICINA DE SERVICIO AL CIUDADANO</v>
      </c>
    </row>
    <row r="91" spans="1:10" x14ac:dyDescent="0.25">
      <c r="A91" s="1">
        <v>1266</v>
      </c>
      <c r="B91" s="6" t="str">
        <f>VLOOKUP(A91,'[1]ANEXO 1'!$B:$P,2,0)</f>
        <v>Asistencial</v>
      </c>
      <c r="C91" s="6" t="str">
        <f>VLOOKUP(A91,'[1]ANEXO 1'!$B:$P,4,0)</f>
        <v>407</v>
      </c>
      <c r="D91" s="6" t="str">
        <f>VLOOKUP(A91,'[1]ANEXO 1'!$B:$P,5,0)</f>
        <v>13</v>
      </c>
      <c r="E91" s="20" t="str">
        <f>VLOOKUP(A91,'[1]ANEXO 1'!$B:$P,6,0)</f>
        <v>DIRECCIÓN LOCAL DE EDUCACIÓN 19 - CIUDAD BOLIVAR</v>
      </c>
      <c r="F91" s="6">
        <v>0</v>
      </c>
      <c r="G91" s="7">
        <v>0</v>
      </c>
      <c r="H91" s="21">
        <v>0</v>
      </c>
      <c r="I91" s="21">
        <v>0</v>
      </c>
      <c r="J91" s="24">
        <v>0</v>
      </c>
    </row>
    <row r="92" spans="1:10" x14ac:dyDescent="0.25">
      <c r="A92" s="4">
        <v>258</v>
      </c>
      <c r="B92" s="6" t="str">
        <f>VLOOKUP(A92,'[1]ANEXO 1'!$B:$P,2,0)</f>
        <v>Asistencial</v>
      </c>
      <c r="C92" s="6" t="str">
        <f>VLOOKUP(A92,'[1]ANEXO 1'!$B:$P,4,0)</f>
        <v>407</v>
      </c>
      <c r="D92" s="6" t="str">
        <f>VLOOKUP(A92,'[1]ANEXO 1'!$B:$P,5,0)</f>
        <v>13</v>
      </c>
      <c r="E92" s="20" t="str">
        <f>VLOOKUP(A92,'[1]ANEXO 1'!$B:$P,6,0)</f>
        <v>OFICINA DE NÓMINA</v>
      </c>
      <c r="F92" s="6">
        <f>VLOOKUP(G92,[2]Hoja1!$F:$H,3,0)</f>
        <v>55</v>
      </c>
      <c r="G92" s="7">
        <f>VLOOKUP(A92,[2]Hoja1!$A:$J,6,0)</f>
        <v>1102831769</v>
      </c>
      <c r="H92" s="21" t="str">
        <f>VLOOKUP(G92,[3]Adtivos!$K:$AL,27,0)</f>
        <v>407</v>
      </c>
      <c r="I92" s="21" t="str">
        <f>VLOOKUP(G92,[3]Adtivos!$K:$AL,28,0)</f>
        <v>05</v>
      </c>
      <c r="J92" s="20" t="str">
        <f>VLOOKUP(G92,[3]Adtivos!$K:$R,8,0)</f>
        <v>OFICINA DE ESCALAFÓN DOCENTE</v>
      </c>
    </row>
    <row r="93" spans="1:10" x14ac:dyDescent="0.25">
      <c r="A93" s="1">
        <v>1823</v>
      </c>
      <c r="B93" s="6" t="str">
        <f>VLOOKUP(A93,'[1]ANEXO 1'!$B:$P,2,0)</f>
        <v>Asistencial</v>
      </c>
      <c r="C93" s="6" t="str">
        <f>VLOOKUP(A93,'[1]ANEXO 1'!$B:$P,4,0)</f>
        <v>407</v>
      </c>
      <c r="D93" s="6" t="str">
        <f>VLOOKUP(A93,'[1]ANEXO 1'!$B:$P,5,0)</f>
        <v>13</v>
      </c>
      <c r="E93" s="20" t="str">
        <f>VLOOKUP(A93,'[1]ANEXO 1'!$B:$P,6,0)</f>
        <v>DIRECCIÓN LOCAL DE EDUCACIÓN 09 - FONTIBON</v>
      </c>
      <c r="F93" s="6">
        <v>55</v>
      </c>
      <c r="G93" s="30">
        <v>1102831769</v>
      </c>
      <c r="H93" s="21" t="str">
        <f>VLOOKUP(G93,[3]Adtivos!$K:$AL,27,0)</f>
        <v>407</v>
      </c>
      <c r="I93" s="21" t="str">
        <f>VLOOKUP(G93,[3]Adtivos!$K:$AL,28,0)</f>
        <v>05</v>
      </c>
      <c r="J93" s="20" t="str">
        <f>VLOOKUP(G93,[3]Adtivos!$K:$R,8,0)</f>
        <v>OFICINA DE ESCALAFÓN DOCENTE</v>
      </c>
    </row>
    <row r="94" spans="1:10" x14ac:dyDescent="0.25">
      <c r="A94" s="1">
        <v>2325</v>
      </c>
      <c r="B94" s="6" t="str">
        <f>VLOOKUP(A94,'[1]ANEXO 1'!$B:$P,2,0)</f>
        <v>Asistencial</v>
      </c>
      <c r="C94" s="6" t="str">
        <f>VLOOKUP(A94,'[1]ANEXO 1'!$B:$P,4,0)</f>
        <v>407</v>
      </c>
      <c r="D94" s="6" t="str">
        <f>VLOOKUP(A94,'[1]ANEXO 1'!$B:$P,5,0)</f>
        <v>13</v>
      </c>
      <c r="E94" s="20" t="str">
        <f>VLOOKUP(A94,'[1]ANEXO 1'!$B:$P,6,0)</f>
        <v>DIRECCIÓN LOCAL DE EDUCACIÓN 12 - BARRIOS UNIDOS</v>
      </c>
      <c r="F94" s="6">
        <f>VLOOKUP(G94,[2]Hoja1!$F:$H,3,0)</f>
        <v>79</v>
      </c>
      <c r="G94" s="7">
        <f>VLOOKUP(A94,[2]Hoja1!$A:$J,6,0)</f>
        <v>80472560</v>
      </c>
      <c r="H94" s="21" t="str">
        <f>VLOOKUP(G94,[3]Adtivos!$K:$AL,27,0)</f>
        <v>407</v>
      </c>
      <c r="I94" s="21" t="str">
        <f>VLOOKUP(G94,[3]Adtivos!$K:$AL,28,0)</f>
        <v>05</v>
      </c>
      <c r="J94" s="20" t="str">
        <f>VLOOKUP(G94,[3]Adtivos!$K:$R,8,0)</f>
        <v>DIRECCIÓN DE RELACIONES CON EL SECTOR EDUCATIVO PRIVADO</v>
      </c>
    </row>
    <row r="95" spans="1:10" x14ac:dyDescent="0.25">
      <c r="A95" s="1">
        <v>3115</v>
      </c>
      <c r="B95" s="6" t="str">
        <f>VLOOKUP(A95,'[1]ANEXO 1'!$B:$P,2,0)</f>
        <v>Asistencial</v>
      </c>
      <c r="C95" s="6" t="str">
        <f>VLOOKUP(A95,'[1]ANEXO 1'!$B:$P,4,0)</f>
        <v>480</v>
      </c>
      <c r="D95" s="6" t="str">
        <f>VLOOKUP(A95,'[1]ANEXO 1'!$B:$P,5,0)</f>
        <v>13</v>
      </c>
      <c r="E95" s="20" t="str">
        <f>VLOOKUP(A95,'[1]ANEXO 1'!$B:$P,6,0)</f>
        <v>DIRECCIÓN DE SERVICIOS ADMINISTRATIVOS</v>
      </c>
      <c r="F95" s="6">
        <v>2</v>
      </c>
      <c r="G95" s="29">
        <v>19493316</v>
      </c>
      <c r="H95" s="21" t="str">
        <f>VLOOKUP(G95,[3]Adtivos!$K:$AL,27,0)</f>
        <v>480</v>
      </c>
      <c r="I95" s="21" t="str">
        <f>VLOOKUP(G95,[3]Adtivos!$K:$AL,28,0)</f>
        <v>09</v>
      </c>
      <c r="J95" s="20" t="str">
        <f>VLOOKUP(G95,[3]Adtivos!$K:$R,8,0)</f>
        <v>DIRECCIÓN DE SERVICIOS ADMINISTRATIVOS</v>
      </c>
    </row>
    <row r="96" spans="1:10" x14ac:dyDescent="0.25">
      <c r="A96" s="1">
        <v>3007</v>
      </c>
      <c r="B96" s="6" t="str">
        <f>VLOOKUP(A96,'[1]ANEXO 1'!$B:$P,2,0)</f>
        <v>Asistencial</v>
      </c>
      <c r="C96" s="6" t="str">
        <f>VLOOKUP(A96,'[1]ANEXO 1'!$B:$P,4,0)</f>
        <v>407</v>
      </c>
      <c r="D96" s="6" t="str">
        <f>VLOOKUP(A96,'[1]ANEXO 1'!$B:$P,5,0)</f>
        <v>11</v>
      </c>
      <c r="E96" s="20" t="str">
        <f>VLOOKUP(A96,'[1]ANEXO 1'!$B:$P,6,0)</f>
        <v>DIRECCIÓN DE CONSTRUCCIÓN Y CONSERVACIÓN DE ESTABLECIMIENTOS EDUCATIVOS</v>
      </c>
      <c r="F96" s="6">
        <v>90</v>
      </c>
      <c r="G96" s="29">
        <v>1030614814</v>
      </c>
      <c r="H96" s="21" t="str">
        <f>VLOOKUP(G96,[3]Adtivos!$K:$AL,27,0)</f>
        <v>407</v>
      </c>
      <c r="I96" s="21" t="str">
        <f>VLOOKUP(G96,[3]Adtivos!$K:$AL,28,0)</f>
        <v>05</v>
      </c>
      <c r="J96" s="20" t="str">
        <f>VLOOKUP(G96,[3]Adtivos!$K:$R,8,0)</f>
        <v>DIRECCIÓN LOCAL DE EDUCACIÓN 08 - KENNEDY</v>
      </c>
    </row>
    <row r="97" spans="1:10" x14ac:dyDescent="0.25">
      <c r="A97" s="1">
        <v>592</v>
      </c>
      <c r="B97" s="6" t="str">
        <f>VLOOKUP(A97,'[1]ANEXO 1'!$B:$P,2,0)</f>
        <v>Asistencial</v>
      </c>
      <c r="C97" s="6" t="str">
        <f>VLOOKUP(A97,'[1]ANEXO 1'!$B:$P,4,0)</f>
        <v>407</v>
      </c>
      <c r="D97" s="6" t="str">
        <f>VLOOKUP(A97,'[1]ANEXO 1'!$B:$P,5,0)</f>
        <v>11</v>
      </c>
      <c r="E97" s="20" t="str">
        <f>VLOOKUP(A97,'[1]ANEXO 1'!$B:$P,6,0)</f>
        <v>DIRECCIÓN LOCAL DE EDUCACIÓN 07 - BOSA</v>
      </c>
      <c r="F97" s="6">
        <f>VLOOKUP(G97,[2]Hoja1!$F:$H,3,0)</f>
        <v>55</v>
      </c>
      <c r="G97" s="7">
        <f>VLOOKUP(A97,[2]Hoja1!$A:$J,6,0)</f>
        <v>1032398630</v>
      </c>
      <c r="H97" s="21" t="str">
        <f>VLOOKUP(G97,[3]Adtivos!$K:$AL,27,0)</f>
        <v>407</v>
      </c>
      <c r="I97" s="21" t="str">
        <f>VLOOKUP(G97,[3]Adtivos!$K:$AL,28,0)</f>
        <v>05</v>
      </c>
      <c r="J97" s="20" t="str">
        <f>VLOOKUP(G97,[3]Adtivos!$K:$R,8,0)</f>
        <v>DIRECCIÓN DE TALENTO HUMANO</v>
      </c>
    </row>
    <row r="98" spans="1:10" x14ac:dyDescent="0.25">
      <c r="A98" s="1">
        <v>801</v>
      </c>
      <c r="B98" s="6" t="str">
        <f>VLOOKUP(A98,'[1]ANEXO 1'!$B:$P,2,0)</f>
        <v>Asistencial</v>
      </c>
      <c r="C98" s="6" t="str">
        <f>VLOOKUP(A98,'[1]ANEXO 1'!$B:$P,4,0)</f>
        <v>407</v>
      </c>
      <c r="D98" s="6" t="str">
        <f>VLOOKUP(A98,'[1]ANEXO 1'!$B:$P,5,0)</f>
        <v>11</v>
      </c>
      <c r="E98" s="20" t="str">
        <f>VLOOKUP(A98,'[1]ANEXO 1'!$B:$P,6,0)</f>
        <v>DIRECCIÓN LOCAL DE EDUCACIÓN 04 - SAN CRISTOBAL</v>
      </c>
      <c r="F98" s="6">
        <f>VLOOKUP(G98,[2]Hoja1!$F:$H,3,0)</f>
        <v>60</v>
      </c>
      <c r="G98" s="7">
        <f>VLOOKUP(A98,[2]Hoja1!$A:$J,6,0)</f>
        <v>1053335575</v>
      </c>
      <c r="H98" s="21" t="str">
        <f>VLOOKUP(G98,[3]Adtivos!$K:$AL,27,0)</f>
        <v>407</v>
      </c>
      <c r="I98" s="21" t="str">
        <f>VLOOKUP(G98,[3]Adtivos!$K:$AL,28,0)</f>
        <v>05</v>
      </c>
      <c r="J98" s="20" t="str">
        <f>VLOOKUP(G98,[3]Adtivos!$K:$R,8,0)</f>
        <v>DIRECCIÓN LOCAL DE EDUCACIÓN 04 - SAN CRISTOBAL</v>
      </c>
    </row>
    <row r="99" spans="1:10" x14ac:dyDescent="0.25">
      <c r="A99" s="4">
        <v>257</v>
      </c>
      <c r="B99" s="6" t="str">
        <f>VLOOKUP(A99,'[1]ANEXO 1'!$B:$P,2,0)</f>
        <v>Asistencial</v>
      </c>
      <c r="C99" s="6" t="str">
        <f>VLOOKUP(A99,'[1]ANEXO 1'!$B:$P,4,0)</f>
        <v>407</v>
      </c>
      <c r="D99" s="6" t="str">
        <f>VLOOKUP(A99,'[1]ANEXO 1'!$B:$P,5,0)</f>
        <v>11</v>
      </c>
      <c r="E99" s="20" t="str">
        <f>VLOOKUP(A99,'[1]ANEXO 1'!$B:$P,6,0)</f>
        <v>OFICINA DE NÓMINA</v>
      </c>
      <c r="F99" s="6">
        <v>0</v>
      </c>
      <c r="G99" s="7">
        <v>0</v>
      </c>
      <c r="H99" s="21">
        <v>0</v>
      </c>
      <c r="I99" s="21">
        <v>0</v>
      </c>
      <c r="J99" s="24">
        <v>0</v>
      </c>
    </row>
    <row r="100" spans="1:10" x14ac:dyDescent="0.25">
      <c r="A100" s="1">
        <v>3122</v>
      </c>
      <c r="B100" s="6" t="str">
        <f>VLOOKUP(A100,'[1]ANEXO 1'!$B:$P,2,0)</f>
        <v>Asistencial</v>
      </c>
      <c r="C100" s="6" t="str">
        <f>VLOOKUP(A100,'[1]ANEXO 1'!$B:$P,4,0)</f>
        <v>407</v>
      </c>
      <c r="D100" s="6" t="str">
        <f>VLOOKUP(A100,'[1]ANEXO 1'!$B:$P,5,0)</f>
        <v>09</v>
      </c>
      <c r="E100" s="20" t="str">
        <f>VLOOKUP(A100,'[1]ANEXO 1'!$B:$P,6,0)</f>
        <v>DIRECCIÓN DE INSPECCIÓN Y VIGILANCIA</v>
      </c>
      <c r="F100" s="6">
        <v>0</v>
      </c>
      <c r="G100" s="7">
        <v>0</v>
      </c>
      <c r="H100" s="21">
        <v>0</v>
      </c>
      <c r="I100" s="21">
        <v>0</v>
      </c>
      <c r="J100" s="24">
        <v>0</v>
      </c>
    </row>
    <row r="101" spans="1:10" x14ac:dyDescent="0.25">
      <c r="A101" s="1">
        <v>311</v>
      </c>
      <c r="B101" s="6" t="str">
        <f>VLOOKUP(A101,'[1]ANEXO 1'!$B:$P,2,0)</f>
        <v>Asistencial</v>
      </c>
      <c r="C101" s="6" t="str">
        <f>VLOOKUP(A101,'[1]ANEXO 1'!$B:$P,4,0)</f>
        <v>407</v>
      </c>
      <c r="D101" s="6" t="str">
        <f>VLOOKUP(A101,'[1]ANEXO 1'!$B:$P,5,0)</f>
        <v>09</v>
      </c>
      <c r="E101" s="20" t="str">
        <f>VLOOKUP(A101,'[1]ANEXO 1'!$B:$P,6,0)</f>
        <v>DIRECCIÓN DE SERVICIOS ADMINISTRATIVOS</v>
      </c>
      <c r="F101" s="6">
        <v>0</v>
      </c>
      <c r="G101" s="7">
        <v>0</v>
      </c>
      <c r="H101" s="21">
        <v>0</v>
      </c>
      <c r="I101" s="21">
        <v>0</v>
      </c>
      <c r="J101" s="24">
        <v>0</v>
      </c>
    </row>
    <row r="102" spans="1:10" x14ac:dyDescent="0.25">
      <c r="A102" s="1">
        <v>639</v>
      </c>
      <c r="B102" s="6" t="str">
        <f>VLOOKUP(A102,'[1]ANEXO 1'!$B:$P,2,0)</f>
        <v>Asistencial</v>
      </c>
      <c r="C102" s="6" t="str">
        <f>VLOOKUP(A102,'[1]ANEXO 1'!$B:$P,4,0)</f>
        <v>407</v>
      </c>
      <c r="D102" s="6" t="str">
        <f>VLOOKUP(A102,'[1]ANEXO 1'!$B:$P,5,0)</f>
        <v>09</v>
      </c>
      <c r="E102" s="20" t="str">
        <f>VLOOKUP(A102,'[1]ANEXO 1'!$B:$P,6,0)</f>
        <v>DIRECCIÓN LOCAL DE EDUCACIÓN 09 - FONTIBON</v>
      </c>
      <c r="F102" s="6">
        <v>15</v>
      </c>
      <c r="G102" s="7">
        <v>19446969</v>
      </c>
      <c r="H102" s="21" t="str">
        <f>VLOOKUP(G102,[3]Adtivos!$K:$AL,27,0)</f>
        <v>407</v>
      </c>
      <c r="I102" s="21" t="str">
        <f>VLOOKUP(G102,[3]Adtivos!$K:$AL,28,0)</f>
        <v>05</v>
      </c>
      <c r="J102" s="20" t="str">
        <f>VLOOKUP(G102,[3]Adtivos!$K:$R,8,0)</f>
        <v>OFICINA DE ESCALAFÓN DOCENTE</v>
      </c>
    </row>
    <row r="103" spans="1:10" x14ac:dyDescent="0.25">
      <c r="A103" s="4">
        <v>439</v>
      </c>
      <c r="B103" s="6" t="str">
        <f>VLOOKUP(A103,'[1]ANEXO 1'!$B:$P,2,0)</f>
        <v>Asistencial</v>
      </c>
      <c r="C103" s="6" t="str">
        <f>VLOOKUP(A103,'[1]ANEXO 1'!$B:$P,4,0)</f>
        <v>407</v>
      </c>
      <c r="D103" s="6" t="str">
        <f>VLOOKUP(A103,'[1]ANEXO 1'!$B:$P,5,0)</f>
        <v>09</v>
      </c>
      <c r="E103" s="20" t="str">
        <f>VLOOKUP(A103,'[1]ANEXO 1'!$B:$P,6,0)</f>
        <v>OFICINA DE TESORERÍA Y CONTABILIDAD</v>
      </c>
      <c r="F103" s="6">
        <f>VLOOKUP(G103,[2]Hoja1!$F:$H,3,0)</f>
        <v>31</v>
      </c>
      <c r="G103" s="7">
        <f>VLOOKUP(A103,[2]Hoja1!$A:$J,6,0)</f>
        <v>79943630</v>
      </c>
      <c r="H103" s="21" t="str">
        <f>VLOOKUP(G103,[3]Adtivos!$K:$AL,27,0)</f>
        <v>407</v>
      </c>
      <c r="I103" s="21" t="str">
        <f>VLOOKUP(G103,[3]Adtivos!$K:$AL,28,0)</f>
        <v>05</v>
      </c>
      <c r="J103" s="20" t="str">
        <f>VLOOKUP(G103,[3]Adtivos!$K:$R,8,0)</f>
        <v>OFICINA DE TESORERÍA Y CONTABILIDAD</v>
      </c>
    </row>
    <row r="104" spans="1:10" x14ac:dyDescent="0.25">
      <c r="A104" s="4">
        <v>206</v>
      </c>
      <c r="B104" s="6" t="str">
        <f>VLOOKUP(A104,'[1]ANEXO 1'!$B:$P,2,0)</f>
        <v>Asistencial</v>
      </c>
      <c r="C104" s="6" t="str">
        <f>VLOOKUP(A104,'[1]ANEXO 1'!$B:$P,4,0)</f>
        <v>407</v>
      </c>
      <c r="D104" s="6" t="str">
        <f>VLOOKUP(A104,'[1]ANEXO 1'!$B:$P,5,0)</f>
        <v>09</v>
      </c>
      <c r="E104" s="20" t="str">
        <f>VLOOKUP(A104,'[1]ANEXO 1'!$B:$P,6,0)</f>
        <v>OFICINA DE PERSONAL</v>
      </c>
      <c r="F104" s="6">
        <v>0</v>
      </c>
      <c r="G104" s="7">
        <v>0</v>
      </c>
      <c r="H104" s="21">
        <v>0</v>
      </c>
      <c r="I104" s="21">
        <v>0</v>
      </c>
      <c r="J104" s="24">
        <v>0</v>
      </c>
    </row>
    <row r="105" spans="1:10" x14ac:dyDescent="0.25">
      <c r="A105" s="1">
        <v>446</v>
      </c>
      <c r="B105" s="6" t="str">
        <f>VLOOKUP(A105,'[1]ANEXO 1'!$B:$P,2,0)</f>
        <v>Asistencial</v>
      </c>
      <c r="C105" s="6" t="str">
        <f>VLOOKUP(A105,'[1]ANEXO 1'!$B:$P,4,0)</f>
        <v>440</v>
      </c>
      <c r="D105" s="6" t="str">
        <f>VLOOKUP(A105,'[1]ANEXO 1'!$B:$P,5,0)</f>
        <v>09</v>
      </c>
      <c r="E105" s="20" t="str">
        <f>VLOOKUP(A105,'[1]ANEXO 1'!$B:$P,6,0)</f>
        <v>OFICINA DE TESORERÍA Y CONTABILIDAD</v>
      </c>
      <c r="F105" s="6">
        <v>0</v>
      </c>
      <c r="G105" s="7">
        <v>0</v>
      </c>
      <c r="H105" s="21">
        <v>0</v>
      </c>
      <c r="I105" s="21">
        <v>0</v>
      </c>
      <c r="J105" s="24">
        <v>0</v>
      </c>
    </row>
    <row r="106" spans="1:10" x14ac:dyDescent="0.25">
      <c r="A106" s="1">
        <v>328</v>
      </c>
      <c r="B106" s="6" t="str">
        <f>VLOOKUP(A106,'[1]ANEXO 1'!$B:$P,2,0)</f>
        <v>Asistencial</v>
      </c>
      <c r="C106" s="6" t="str">
        <f>VLOOKUP(A106,'[1]ANEXO 1'!$B:$P,4,0)</f>
        <v>480</v>
      </c>
      <c r="D106" s="6" t="str">
        <f>VLOOKUP(A106,'[1]ANEXO 1'!$B:$P,5,0)</f>
        <v>07</v>
      </c>
      <c r="E106" s="20" t="str">
        <f>VLOOKUP(A106,'[1]ANEXO 1'!$B:$P,6,0)</f>
        <v>DIRECCIÓN DE SERVICIOS ADMINISTRATIVOS</v>
      </c>
      <c r="F106" s="6">
        <v>0</v>
      </c>
      <c r="G106" s="7">
        <v>0</v>
      </c>
      <c r="H106" s="21">
        <v>0</v>
      </c>
      <c r="I106" s="21">
        <v>0</v>
      </c>
      <c r="J106" s="24">
        <v>0</v>
      </c>
    </row>
    <row r="107" spans="1:10" x14ac:dyDescent="0.25">
      <c r="A107" s="1">
        <v>2774</v>
      </c>
      <c r="B107" s="6" t="str">
        <f>VLOOKUP(A107,'[1]ANEXO 1'!$B:$P,2,0)</f>
        <v>Asistencial</v>
      </c>
      <c r="C107" s="6" t="str">
        <f>VLOOKUP(A107,'[1]ANEXO 1'!$B:$P,4,0)</f>
        <v>407</v>
      </c>
      <c r="D107" s="6" t="str">
        <f>VLOOKUP(A107,'[1]ANEXO 1'!$B:$P,5,0)</f>
        <v>05</v>
      </c>
      <c r="E107" s="20" t="str">
        <f>VLOOKUP(A107,'[1]ANEXO 1'!$B:$P,6,0)</f>
        <v>DIRECCIÓN LOCAL DE EDUCACIÓN 19 - CIUDAD BOLIVAR</v>
      </c>
      <c r="F107" s="6">
        <v>0</v>
      </c>
      <c r="G107" s="7">
        <v>0</v>
      </c>
      <c r="H107" s="21">
        <v>0</v>
      </c>
      <c r="I107" s="21">
        <v>0</v>
      </c>
      <c r="J107" s="24">
        <v>0</v>
      </c>
    </row>
    <row r="108" spans="1:10" x14ac:dyDescent="0.25">
      <c r="A108" s="1">
        <v>310</v>
      </c>
      <c r="B108" s="6" t="str">
        <f>VLOOKUP(A108,'[1]ANEXO 1'!$B:$P,2,0)</f>
        <v>Asistencial</v>
      </c>
      <c r="C108" s="6" t="str">
        <f>VLOOKUP(A108,'[1]ANEXO 1'!$B:$P,4,0)</f>
        <v>407</v>
      </c>
      <c r="D108" s="6" t="str">
        <f>VLOOKUP(A108,'[1]ANEXO 1'!$B:$P,5,0)</f>
        <v>05</v>
      </c>
      <c r="E108" s="20" t="str">
        <f>VLOOKUP(A108,'[1]ANEXO 1'!$B:$P,6,0)</f>
        <v>DIRECCIÓN DE SERVICIOS ADMINISTRATIVOS</v>
      </c>
      <c r="F108" s="6">
        <v>0</v>
      </c>
      <c r="G108" s="7">
        <v>0</v>
      </c>
      <c r="H108" s="21">
        <v>0</v>
      </c>
      <c r="I108" s="21">
        <v>0</v>
      </c>
      <c r="J108" s="24">
        <v>0</v>
      </c>
    </row>
    <row r="109" spans="1:10" x14ac:dyDescent="0.25">
      <c r="A109" s="1">
        <v>350</v>
      </c>
      <c r="B109" s="6" t="str">
        <f>VLOOKUP(A109,'[1]ANEXO 1'!$B:$P,2,0)</f>
        <v>Asistencial</v>
      </c>
      <c r="C109" s="6" t="str">
        <f>VLOOKUP(A109,'[1]ANEXO 1'!$B:$P,4,0)</f>
        <v>407</v>
      </c>
      <c r="D109" s="6" t="str">
        <f>VLOOKUP(A109,'[1]ANEXO 1'!$B:$P,5,0)</f>
        <v>05</v>
      </c>
      <c r="E109" s="20" t="str">
        <f>VLOOKUP(A109,'[1]ANEXO 1'!$B:$P,6,0)</f>
        <v>OFICINA CONTROL DISCIPLINARIO</v>
      </c>
      <c r="F109" s="6">
        <v>0</v>
      </c>
      <c r="G109" s="7">
        <v>0</v>
      </c>
      <c r="H109" s="21">
        <v>0</v>
      </c>
      <c r="I109" s="21">
        <v>0</v>
      </c>
      <c r="J109" s="24">
        <v>0</v>
      </c>
    </row>
    <row r="110" spans="1:10" x14ac:dyDescent="0.25">
      <c r="A110" s="1">
        <v>2324</v>
      </c>
      <c r="B110" s="6" t="str">
        <f>VLOOKUP(A110,'[1]ANEXO 1'!$B:$P,2,0)</f>
        <v>Asistencial</v>
      </c>
      <c r="C110" s="6" t="str">
        <f>VLOOKUP(A110,'[1]ANEXO 1'!$B:$P,4,0)</f>
        <v>407</v>
      </c>
      <c r="D110" s="6" t="str">
        <f>VLOOKUP(A110,'[1]ANEXO 1'!$B:$P,5,0)</f>
        <v>05</v>
      </c>
      <c r="E110" s="20" t="str">
        <f>VLOOKUP(A110,'[1]ANEXO 1'!$B:$P,6,0)</f>
        <v>OFICINA DE SERVICIO AL CIUDADANO</v>
      </c>
      <c r="F110" s="6">
        <v>0</v>
      </c>
      <c r="G110" s="7">
        <v>0</v>
      </c>
      <c r="H110" s="21">
        <v>0</v>
      </c>
      <c r="I110" s="21">
        <v>0</v>
      </c>
      <c r="J110" s="24">
        <v>0</v>
      </c>
    </row>
    <row r="111" spans="1:10" x14ac:dyDescent="0.25">
      <c r="A111" s="1">
        <v>1821</v>
      </c>
      <c r="B111" s="6" t="str">
        <f>VLOOKUP(A111,'[1]ANEXO 1'!$B:$P,2,0)</f>
        <v>Asistencial</v>
      </c>
      <c r="C111" s="6" t="str">
        <f>VLOOKUP(A111,'[1]ANEXO 1'!$B:$P,4,0)</f>
        <v>407</v>
      </c>
      <c r="D111" s="6" t="str">
        <f>VLOOKUP(A111,'[1]ANEXO 1'!$B:$P,5,0)</f>
        <v>05</v>
      </c>
      <c r="E111" s="20" t="str">
        <f>VLOOKUP(A111,'[1]ANEXO 1'!$B:$P,6,0)</f>
        <v>DIRECCIÓN DE INSPECCIÓN Y VIGILANCIA</v>
      </c>
      <c r="F111" s="6">
        <v>0</v>
      </c>
      <c r="G111" s="7">
        <v>0</v>
      </c>
      <c r="H111" s="21">
        <v>0</v>
      </c>
      <c r="I111" s="21">
        <v>0</v>
      </c>
      <c r="J111" s="24">
        <v>0</v>
      </c>
    </row>
    <row r="112" spans="1:10" x14ac:dyDescent="0.25">
      <c r="A112" s="1">
        <v>1262</v>
      </c>
      <c r="B112" s="6" t="str">
        <f>VLOOKUP(A112,'[1]ANEXO 1'!$B:$P,2,0)</f>
        <v>Asistencial</v>
      </c>
      <c r="C112" s="6" t="str">
        <f>VLOOKUP(A112,'[1]ANEXO 1'!$B:$P,4,0)</f>
        <v>407</v>
      </c>
      <c r="D112" s="6" t="str">
        <f>VLOOKUP(A112,'[1]ANEXO 1'!$B:$P,5,0)</f>
        <v>05</v>
      </c>
      <c r="E112" s="20" t="str">
        <f>VLOOKUP(A112,'[1]ANEXO 1'!$B:$P,6,0)</f>
        <v>DIRECCIÓN DE DOTACIONES ESCOLARES</v>
      </c>
      <c r="F112" s="6">
        <v>0</v>
      </c>
      <c r="G112" s="7">
        <v>0</v>
      </c>
      <c r="H112" s="21">
        <v>0</v>
      </c>
      <c r="I112" s="21">
        <v>0</v>
      </c>
      <c r="J112" s="24">
        <v>0</v>
      </c>
    </row>
    <row r="113" spans="1:10" x14ac:dyDescent="0.25">
      <c r="A113" s="1">
        <v>1514</v>
      </c>
      <c r="B113" s="6" t="str">
        <f>VLOOKUP(A113,'[1]ANEXO 1'!$B:$P,2,0)</f>
        <v>Asistencial</v>
      </c>
      <c r="C113" s="6" t="str">
        <f>VLOOKUP(A113,'[1]ANEXO 1'!$B:$P,4,0)</f>
        <v>407</v>
      </c>
      <c r="D113" s="6" t="str">
        <f>VLOOKUP(A113,'[1]ANEXO 1'!$B:$P,5,0)</f>
        <v>05</v>
      </c>
      <c r="E113" s="20" t="str">
        <f>VLOOKUP(A113,'[1]ANEXO 1'!$B:$P,6,0)</f>
        <v>DIRECCIÓN LOCAL DE EDUCACIÓN 08 - KENNEDY</v>
      </c>
      <c r="F113" s="6">
        <v>0</v>
      </c>
      <c r="G113" s="7">
        <v>0</v>
      </c>
      <c r="H113" s="21">
        <v>0</v>
      </c>
      <c r="I113" s="21">
        <v>0</v>
      </c>
      <c r="J113" s="24">
        <v>0</v>
      </c>
    </row>
    <row r="114" spans="1:10" x14ac:dyDescent="0.25">
      <c r="A114" s="1">
        <v>1822</v>
      </c>
      <c r="B114" s="6" t="str">
        <f>VLOOKUP(A114,'[1]ANEXO 1'!$B:$P,2,0)</f>
        <v>Asistencial</v>
      </c>
      <c r="C114" s="6" t="str">
        <f>VLOOKUP(A114,'[1]ANEXO 1'!$B:$P,4,0)</f>
        <v>407</v>
      </c>
      <c r="D114" s="6" t="str">
        <f>VLOOKUP(A114,'[1]ANEXO 1'!$B:$P,5,0)</f>
        <v>05</v>
      </c>
      <c r="E114" s="20" t="str">
        <f>VLOOKUP(A114,'[1]ANEXO 1'!$B:$P,6,0)</f>
        <v>OFICINA DE ESCALAFÓN DOCENTE</v>
      </c>
      <c r="F114" s="6">
        <v>0</v>
      </c>
      <c r="G114" s="7">
        <v>0</v>
      </c>
      <c r="H114" s="21">
        <v>0</v>
      </c>
      <c r="I114" s="21">
        <v>0</v>
      </c>
      <c r="J114" s="24">
        <v>0</v>
      </c>
    </row>
    <row r="115" spans="1:10" x14ac:dyDescent="0.25">
      <c r="A115" s="1">
        <v>307</v>
      </c>
      <c r="B115" s="6" t="str">
        <f>VLOOKUP(A115,'[1]ANEXO 1'!$B:$P,2,0)</f>
        <v>Asistencial</v>
      </c>
      <c r="C115" s="6" t="str">
        <f>VLOOKUP(A115,'[1]ANEXO 1'!$B:$P,4,0)</f>
        <v>407</v>
      </c>
      <c r="D115" s="6" t="str">
        <f>VLOOKUP(A115,'[1]ANEXO 1'!$B:$P,5,0)</f>
        <v>05</v>
      </c>
      <c r="E115" s="20" t="str">
        <f>VLOOKUP(A115,'[1]ANEXO 1'!$B:$P,6,0)</f>
        <v>DIRECCIÓN DE SERVICIOS ADMINISTRATIVOS</v>
      </c>
      <c r="F115" s="6">
        <v>0</v>
      </c>
      <c r="G115" s="7">
        <v>0</v>
      </c>
      <c r="H115" s="21">
        <v>0</v>
      </c>
      <c r="I115" s="21">
        <v>0</v>
      </c>
      <c r="J115" s="24">
        <v>0</v>
      </c>
    </row>
    <row r="116" spans="1:10" x14ac:dyDescent="0.25">
      <c r="A116" s="1">
        <v>3005</v>
      </c>
      <c r="B116" s="6" t="str">
        <f>VLOOKUP(A116,'[1]ANEXO 1'!$B:$P,2,0)</f>
        <v>Asistencial</v>
      </c>
      <c r="C116" s="6" t="str">
        <f>VLOOKUP(A116,'[1]ANEXO 1'!$B:$P,4,0)</f>
        <v>407</v>
      </c>
      <c r="D116" s="6" t="str">
        <f>VLOOKUP(A116,'[1]ANEXO 1'!$B:$P,5,0)</f>
        <v>05</v>
      </c>
      <c r="E116" s="20" t="str">
        <f>VLOOKUP(A116,'[1]ANEXO 1'!$B:$P,6,0)</f>
        <v>DIRECCIÓN LOCAL DE EDUCACIÓN 20 - SUMAPAZ</v>
      </c>
      <c r="F116" s="6">
        <v>0</v>
      </c>
      <c r="G116" s="7">
        <v>0</v>
      </c>
      <c r="H116" s="21">
        <v>0</v>
      </c>
      <c r="I116" s="21">
        <v>0</v>
      </c>
      <c r="J116" s="24">
        <v>0</v>
      </c>
    </row>
    <row r="117" spans="1:10" x14ac:dyDescent="0.25">
      <c r="A117" s="1">
        <v>621</v>
      </c>
      <c r="B117" s="6" t="str">
        <f>VLOOKUP(A117,'[1]ANEXO 1'!$B:$P,2,0)</f>
        <v>Asistencial</v>
      </c>
      <c r="C117" s="6" t="str">
        <f>VLOOKUP(A117,'[1]ANEXO 1'!$B:$P,4,0)</f>
        <v>407</v>
      </c>
      <c r="D117" s="6" t="str">
        <f>VLOOKUP(A117,'[1]ANEXO 1'!$B:$P,5,0)</f>
        <v>05</v>
      </c>
      <c r="E117" s="20" t="str">
        <f>VLOOKUP(A117,'[1]ANEXO 1'!$B:$P,6,0)</f>
        <v>DIRECCIÓN DE INSPECCIÓN Y VIGILANCIA</v>
      </c>
      <c r="F117" s="6">
        <v>0</v>
      </c>
      <c r="G117" s="7">
        <v>0</v>
      </c>
      <c r="H117" s="21">
        <v>0</v>
      </c>
      <c r="I117" s="21">
        <v>0</v>
      </c>
      <c r="J117" s="24">
        <v>0</v>
      </c>
    </row>
    <row r="118" spans="1:10" x14ac:dyDescent="0.25">
      <c r="A118" s="1">
        <v>2501</v>
      </c>
      <c r="B118" s="6" t="str">
        <f>VLOOKUP(A118,'[1]ANEXO 1'!$B:$P,2,0)</f>
        <v>Asistencial</v>
      </c>
      <c r="C118" s="6" t="str">
        <f>VLOOKUP(A118,'[1]ANEXO 1'!$B:$P,4,0)</f>
        <v>407</v>
      </c>
      <c r="D118" s="6" t="str">
        <f>VLOOKUP(A118,'[1]ANEXO 1'!$B:$P,5,0)</f>
        <v>05</v>
      </c>
      <c r="E118" s="20" t="str">
        <f>VLOOKUP(A118,'[1]ANEXO 1'!$B:$P,6,0)</f>
        <v>DIRECCIÓN LOCAL DE EDUCACIÓN 16 - PUENTE ARANDA</v>
      </c>
      <c r="F118" s="6">
        <v>0</v>
      </c>
      <c r="G118" s="7">
        <v>0</v>
      </c>
      <c r="H118" s="21">
        <v>0</v>
      </c>
      <c r="I118" s="21">
        <v>0</v>
      </c>
      <c r="J118" s="24">
        <v>0</v>
      </c>
    </row>
    <row r="119" spans="1:10" x14ac:dyDescent="0.25">
      <c r="A119" s="1">
        <v>271</v>
      </c>
      <c r="B119" s="6" t="str">
        <f>VLOOKUP(A119,'[1]ANEXO 1'!$B:$P,2,0)</f>
        <v>Asistencial</v>
      </c>
      <c r="C119" s="6" t="str">
        <f>VLOOKUP(A119,'[1]ANEXO 1'!$B:$P,4,0)</f>
        <v>407</v>
      </c>
      <c r="D119" s="6" t="str">
        <f>VLOOKUP(A119,'[1]ANEXO 1'!$B:$P,5,0)</f>
        <v>05</v>
      </c>
      <c r="E119" s="20" t="str">
        <f>VLOOKUP(A119,'[1]ANEXO 1'!$B:$P,6,0)</f>
        <v>DIRECCIÓN LOCAL DE EDUCACIÓN 06 - TUNJUELITO</v>
      </c>
      <c r="F119" s="6">
        <v>0</v>
      </c>
      <c r="G119" s="7">
        <v>0</v>
      </c>
      <c r="H119" s="21">
        <v>0</v>
      </c>
      <c r="I119" s="21">
        <v>0</v>
      </c>
      <c r="J119" s="24">
        <v>0</v>
      </c>
    </row>
    <row r="120" spans="1:10" x14ac:dyDescent="0.25">
      <c r="A120" s="1">
        <v>158</v>
      </c>
      <c r="B120" s="6" t="str">
        <f>VLOOKUP(A120,'[1]ANEXO 1'!$B:$P,2,0)</f>
        <v>Asistencial</v>
      </c>
      <c r="C120" s="6" t="str">
        <f>VLOOKUP(A120,'[1]ANEXO 1'!$B:$P,4,0)</f>
        <v>407</v>
      </c>
      <c r="D120" s="6" t="str">
        <f>VLOOKUP(A120,'[1]ANEXO 1'!$B:$P,5,0)</f>
        <v>05</v>
      </c>
      <c r="E120" s="20" t="str">
        <f>VLOOKUP(A120,'[1]ANEXO 1'!$B:$P,6,0)</f>
        <v>DIRECCIÓN DE TALENTO HUMANO</v>
      </c>
      <c r="F120" s="6">
        <v>0</v>
      </c>
      <c r="G120" s="7">
        <v>0</v>
      </c>
      <c r="H120" s="21">
        <v>0</v>
      </c>
      <c r="I120" s="21">
        <v>0</v>
      </c>
      <c r="J120" s="24">
        <v>0</v>
      </c>
    </row>
    <row r="121" spans="1:10" x14ac:dyDescent="0.25">
      <c r="A121" s="1">
        <v>964</v>
      </c>
      <c r="B121" s="6" t="str">
        <f>VLOOKUP(A121,'[1]ANEXO 1'!$B:$P,2,0)</f>
        <v>Asistencial</v>
      </c>
      <c r="C121" s="6" t="str">
        <f>VLOOKUP(A121,'[1]ANEXO 1'!$B:$P,4,0)</f>
        <v>407</v>
      </c>
      <c r="D121" s="6" t="str">
        <f>VLOOKUP(A121,'[1]ANEXO 1'!$B:$P,5,0)</f>
        <v>05</v>
      </c>
      <c r="E121" s="20" t="str">
        <f>VLOOKUP(A121,'[1]ANEXO 1'!$B:$P,6,0)</f>
        <v>DIRECCIÓN DE FORMACIÓN DE DOCENTES E INNOVACIONES PEDAGÓGICAS</v>
      </c>
      <c r="F121" s="6">
        <v>0</v>
      </c>
      <c r="G121" s="7">
        <v>0</v>
      </c>
      <c r="H121" s="21">
        <v>0</v>
      </c>
      <c r="I121" s="21">
        <v>0</v>
      </c>
      <c r="J121" s="24">
        <v>0</v>
      </c>
    </row>
    <row r="122" spans="1:10" x14ac:dyDescent="0.25">
      <c r="A122" s="1">
        <v>103</v>
      </c>
      <c r="B122" s="6" t="str">
        <f>VLOOKUP(A122,'[1]ANEXO 1'!$B:$P,2,0)</f>
        <v>Asistencial</v>
      </c>
      <c r="C122" s="6" t="str">
        <f>VLOOKUP(A122,'[1]ANEXO 1'!$B:$P,4,0)</f>
        <v>407</v>
      </c>
      <c r="D122" s="6" t="str">
        <f>VLOOKUP(A122,'[1]ANEXO 1'!$B:$P,5,0)</f>
        <v>05</v>
      </c>
      <c r="E122" s="20" t="str">
        <f>VLOOKUP(A122,'[1]ANEXO 1'!$B:$P,6,0)</f>
        <v>OFICINA DE TESORERÍA Y CONTABILIDAD</v>
      </c>
      <c r="F122" s="6">
        <v>0</v>
      </c>
      <c r="G122" s="7">
        <v>0</v>
      </c>
      <c r="H122" s="21">
        <v>0</v>
      </c>
      <c r="I122" s="21">
        <v>0</v>
      </c>
      <c r="J122" s="24">
        <v>0</v>
      </c>
    </row>
    <row r="123" spans="1:10" x14ac:dyDescent="0.25">
      <c r="A123" s="1">
        <v>693</v>
      </c>
      <c r="B123" s="6" t="str">
        <f>VLOOKUP(A123,'[1]ANEXO 1'!$B:$P,2,0)</f>
        <v>Técnico</v>
      </c>
      <c r="C123" s="6" t="str">
        <f>VLOOKUP(A123,'[1]ANEXO 1'!$B:$P,4,0)</f>
        <v>314</v>
      </c>
      <c r="D123" s="6" t="str">
        <f>VLOOKUP(A123,'[1]ANEXO 1'!$B:$P,5,0)</f>
        <v>04</v>
      </c>
      <c r="E123" s="20" t="str">
        <f>VLOOKUP(A123,'[1]ANEXO 1'!$B:$P,6,0)</f>
        <v>COLEGIO USAQUEN (IED)</v>
      </c>
      <c r="F123" s="6">
        <v>0</v>
      </c>
      <c r="G123" s="7">
        <v>0</v>
      </c>
      <c r="H123" s="21">
        <v>0</v>
      </c>
      <c r="I123" s="21">
        <v>0</v>
      </c>
      <c r="J123" s="24">
        <v>0</v>
      </c>
    </row>
    <row r="124" spans="1:10" x14ac:dyDescent="0.25">
      <c r="A124" s="1">
        <v>1307</v>
      </c>
      <c r="B124" s="6" t="str">
        <f>VLOOKUP(A124,'[1]ANEXO 1'!$B:$P,2,0)</f>
        <v>Técnico</v>
      </c>
      <c r="C124" s="6" t="str">
        <f>VLOOKUP(A124,'[1]ANEXO 1'!$B:$P,4,0)</f>
        <v>314</v>
      </c>
      <c r="D124" s="6" t="str">
        <f>VLOOKUP(A124,'[1]ANEXO 1'!$B:$P,5,0)</f>
        <v>04</v>
      </c>
      <c r="E124" s="20" t="str">
        <f>VLOOKUP(A124,'[1]ANEXO 1'!$B:$P,6,0)</f>
        <v>COLEGIO BRASILIA - BOSA (IED)</v>
      </c>
      <c r="F124" s="6">
        <v>0</v>
      </c>
      <c r="G124" s="7">
        <v>0</v>
      </c>
      <c r="H124" s="21">
        <v>0</v>
      </c>
      <c r="I124" s="21">
        <v>0</v>
      </c>
      <c r="J124" s="24">
        <v>0</v>
      </c>
    </row>
    <row r="125" spans="1:10" x14ac:dyDescent="0.25">
      <c r="A125" s="1">
        <v>1589</v>
      </c>
      <c r="B125" s="6" t="str">
        <f>VLOOKUP(A125,'[1]ANEXO 1'!$B:$P,2,0)</f>
        <v>Técnico</v>
      </c>
      <c r="C125" s="6" t="str">
        <f>VLOOKUP(A125,'[1]ANEXO 1'!$B:$P,4,0)</f>
        <v>314</v>
      </c>
      <c r="D125" s="6" t="str">
        <f>VLOOKUP(A125,'[1]ANEXO 1'!$B:$P,5,0)</f>
        <v>04</v>
      </c>
      <c r="E125" s="20" t="str">
        <f>VLOOKUP(A125,'[1]ANEXO 1'!$B:$P,6,0)</f>
        <v>COLEGIO PAULO VI (IED)</v>
      </c>
      <c r="F125" s="6">
        <v>0</v>
      </c>
      <c r="G125" s="7">
        <v>0</v>
      </c>
      <c r="H125" s="21">
        <v>0</v>
      </c>
      <c r="I125" s="21">
        <v>0</v>
      </c>
      <c r="J125" s="24">
        <v>0</v>
      </c>
    </row>
    <row r="126" spans="1:10" x14ac:dyDescent="0.25">
      <c r="A126" s="1">
        <v>2424</v>
      </c>
      <c r="B126" s="6" t="str">
        <f>VLOOKUP(A126,'[1]ANEXO 1'!$B:$P,2,0)</f>
        <v>Técnico</v>
      </c>
      <c r="C126" s="6" t="str">
        <f>VLOOKUP(A126,'[1]ANEXO 1'!$B:$P,4,0)</f>
        <v>314</v>
      </c>
      <c r="D126" s="6" t="str">
        <f>VLOOKUP(A126,'[1]ANEXO 1'!$B:$P,5,0)</f>
        <v>04</v>
      </c>
      <c r="E126" s="20" t="str">
        <f>VLOOKUP(A126,'[1]ANEXO 1'!$B:$P,6,0)</f>
        <v>COLEGIO LICEO NACIONAL AGUSTIN NIETO CABALLERO (IED)</v>
      </c>
      <c r="F126" s="6">
        <v>0</v>
      </c>
      <c r="G126" s="7">
        <v>0</v>
      </c>
      <c r="H126" s="21">
        <v>0</v>
      </c>
      <c r="I126" s="21">
        <v>0</v>
      </c>
      <c r="J126" s="24">
        <v>0</v>
      </c>
    </row>
    <row r="127" spans="1:10" x14ac:dyDescent="0.25">
      <c r="A127" s="1">
        <v>2730</v>
      </c>
      <c r="B127" s="6" t="str">
        <f>VLOOKUP(A127,'[1]ANEXO 1'!$B:$P,2,0)</f>
        <v>Técnico</v>
      </c>
      <c r="C127" s="6" t="str">
        <f>VLOOKUP(A127,'[1]ANEXO 1'!$B:$P,4,0)</f>
        <v>314</v>
      </c>
      <c r="D127" s="6" t="str">
        <f>VLOOKUP(A127,'[1]ANEXO 1'!$B:$P,5,0)</f>
        <v>04</v>
      </c>
      <c r="E127" s="20" t="str">
        <f>VLOOKUP(A127,'[1]ANEXO 1'!$B:$P,6,0)</f>
        <v>COLEGIO JOSE MARTI (IED)</v>
      </c>
      <c r="F127" s="6">
        <v>0</v>
      </c>
      <c r="G127" s="7">
        <v>0</v>
      </c>
      <c r="H127" s="21">
        <v>0</v>
      </c>
      <c r="I127" s="21">
        <v>0</v>
      </c>
      <c r="J127" s="24">
        <v>0</v>
      </c>
    </row>
    <row r="128" spans="1:10" x14ac:dyDescent="0.25">
      <c r="A128" s="1">
        <v>678</v>
      </c>
      <c r="B128" s="6" t="str">
        <f>VLOOKUP(A128,'[1]ANEXO 1'!$B:$P,2,0)</f>
        <v>Asistencial</v>
      </c>
      <c r="C128" s="6" t="str">
        <f>VLOOKUP(A128,'[1]ANEXO 1'!$B:$P,4,0)</f>
        <v>407</v>
      </c>
      <c r="D128" s="6" t="str">
        <f>VLOOKUP(A128,'[1]ANEXO 1'!$B:$P,5,0)</f>
        <v>05</v>
      </c>
      <c r="E128" s="20" t="str">
        <f>VLOOKUP(A128,'[1]ANEXO 1'!$B:$P,6,0)</f>
        <v>COLEGIO NUEVO HORIZONTE (IED)</v>
      </c>
      <c r="F128" s="6">
        <v>0</v>
      </c>
      <c r="G128" s="7">
        <v>0</v>
      </c>
      <c r="H128" s="21">
        <v>0</v>
      </c>
      <c r="I128" s="21">
        <v>0</v>
      </c>
      <c r="J128" s="24">
        <v>0</v>
      </c>
    </row>
    <row r="129" spans="1:10" x14ac:dyDescent="0.25">
      <c r="A129" s="1">
        <v>779</v>
      </c>
      <c r="B129" s="6" t="str">
        <f>VLOOKUP(A129,'[1]ANEXO 1'!$B:$P,2,0)</f>
        <v>Asistencial</v>
      </c>
      <c r="C129" s="6" t="str">
        <f>VLOOKUP(A129,'[1]ANEXO 1'!$B:$P,4,0)</f>
        <v>407</v>
      </c>
      <c r="D129" s="6" t="str">
        <f>VLOOKUP(A129,'[1]ANEXO 1'!$B:$P,5,0)</f>
        <v>05</v>
      </c>
      <c r="E129" s="20" t="str">
        <f>VLOOKUP(A129,'[1]ANEXO 1'!$B:$P,6,0)</f>
        <v>COLEGIO MANUEL ELKIN PATARROYO (IED)</v>
      </c>
      <c r="F129" s="6">
        <v>0</v>
      </c>
      <c r="G129" s="7">
        <v>0</v>
      </c>
      <c r="H129" s="21">
        <v>0</v>
      </c>
      <c r="I129" s="21">
        <v>0</v>
      </c>
      <c r="J129" s="24">
        <v>0</v>
      </c>
    </row>
    <row r="130" spans="1:10" x14ac:dyDescent="0.25">
      <c r="A130" s="1">
        <v>782</v>
      </c>
      <c r="B130" s="6" t="str">
        <f>VLOOKUP(A130,'[1]ANEXO 1'!$B:$P,2,0)</f>
        <v>Asistencial</v>
      </c>
      <c r="C130" s="6" t="str">
        <f>VLOOKUP(A130,'[1]ANEXO 1'!$B:$P,4,0)</f>
        <v>407</v>
      </c>
      <c r="D130" s="6" t="str">
        <f>VLOOKUP(A130,'[1]ANEXO 1'!$B:$P,5,0)</f>
        <v>05</v>
      </c>
      <c r="E130" s="20" t="str">
        <f>VLOOKUP(A130,'[1]ANEXO 1'!$B:$P,6,0)</f>
        <v>COLEGIO INSTITUTO TECNICO INDUSTRIAL PILOTO (IED)</v>
      </c>
      <c r="F130" s="6">
        <v>0</v>
      </c>
      <c r="G130" s="7">
        <v>0</v>
      </c>
      <c r="H130" s="21">
        <v>0</v>
      </c>
      <c r="I130" s="21">
        <v>0</v>
      </c>
      <c r="J130" s="24">
        <v>0</v>
      </c>
    </row>
    <row r="131" spans="1:10" x14ac:dyDescent="0.25">
      <c r="A131" s="2">
        <v>1485</v>
      </c>
      <c r="B131" s="6" t="str">
        <f>VLOOKUP(A131,'[1]ANEXO 1'!$B:$P,2,0)</f>
        <v>Asistencial</v>
      </c>
      <c r="C131" s="6" t="str">
        <f>VLOOKUP(A131,'[1]ANEXO 1'!$B:$P,4,0)</f>
        <v>407</v>
      </c>
      <c r="D131" s="6" t="str">
        <f>VLOOKUP(A131,'[1]ANEXO 1'!$B:$P,5,0)</f>
        <v>05</v>
      </c>
      <c r="E131" s="20" t="str">
        <f>VLOOKUP(A131,'[1]ANEXO 1'!$B:$P,6,0)</f>
        <v>COLEGIO EL PORVENIR (IED)</v>
      </c>
      <c r="F131" s="6">
        <v>0</v>
      </c>
      <c r="G131" s="7">
        <v>0</v>
      </c>
      <c r="H131" s="21">
        <v>0</v>
      </c>
      <c r="I131" s="21">
        <v>0</v>
      </c>
      <c r="J131" s="24">
        <v>0</v>
      </c>
    </row>
    <row r="132" spans="1:10" x14ac:dyDescent="0.25">
      <c r="A132" s="1">
        <v>2425</v>
      </c>
      <c r="B132" s="6" t="str">
        <f>VLOOKUP(A132,'[1]ANEXO 1'!$B:$P,2,0)</f>
        <v>Asistencial</v>
      </c>
      <c r="C132" s="6" t="str">
        <f>VLOOKUP(A132,'[1]ANEXO 1'!$B:$P,4,0)</f>
        <v>407</v>
      </c>
      <c r="D132" s="6" t="str">
        <f>VLOOKUP(A132,'[1]ANEXO 1'!$B:$P,5,0)</f>
        <v>05</v>
      </c>
      <c r="E132" s="20" t="str">
        <f>VLOOKUP(A132,'[1]ANEXO 1'!$B:$P,6,0)</f>
        <v>COLEGIO LICEO NACIONAL AGUSTIN NIETO CABALLERO (IED)</v>
      </c>
      <c r="F132" s="6">
        <v>0</v>
      </c>
      <c r="G132" s="7">
        <v>0</v>
      </c>
      <c r="H132" s="21">
        <v>0</v>
      </c>
      <c r="I132" s="21">
        <v>0</v>
      </c>
      <c r="J132" s="24">
        <v>0</v>
      </c>
    </row>
    <row r="133" spans="1:10" x14ac:dyDescent="0.25">
      <c r="A133" s="1">
        <v>2479</v>
      </c>
      <c r="B133" s="6" t="str">
        <f>VLOOKUP(A133,'[1]ANEXO 1'!$B:$P,2,0)</f>
        <v>Asistencial</v>
      </c>
      <c r="C133" s="6" t="str">
        <f>VLOOKUP(A133,'[1]ANEXO 1'!$B:$P,4,0)</f>
        <v>407</v>
      </c>
      <c r="D133" s="6" t="str">
        <f>VLOOKUP(A133,'[1]ANEXO 1'!$B:$P,5,0)</f>
        <v>05</v>
      </c>
      <c r="E133" s="20" t="str">
        <f>VLOOKUP(A133,'[1]ANEXO 1'!$B:$P,6,0)</f>
        <v>COLEGIO ATANASIO GIRARDOT (IED)</v>
      </c>
      <c r="F133" s="6">
        <v>0</v>
      </c>
      <c r="G133" s="7">
        <v>0</v>
      </c>
      <c r="H133" s="21">
        <v>0</v>
      </c>
      <c r="I133" s="21">
        <v>0</v>
      </c>
      <c r="J133" s="24">
        <v>0</v>
      </c>
    </row>
    <row r="134" spans="1:10" x14ac:dyDescent="0.25">
      <c r="A134" s="1">
        <v>2703</v>
      </c>
      <c r="B134" s="6" t="str">
        <f>VLOOKUP(A134,'[1]ANEXO 1'!$B:$P,2,0)</f>
        <v>Asistencial</v>
      </c>
      <c r="C134" s="6" t="str">
        <f>VLOOKUP(A134,'[1]ANEXO 1'!$B:$P,4,0)</f>
        <v>407</v>
      </c>
      <c r="D134" s="6" t="str">
        <f>VLOOKUP(A134,'[1]ANEXO 1'!$B:$P,5,0)</f>
        <v>05</v>
      </c>
      <c r="E134" s="20" t="str">
        <f>VLOOKUP(A134,'[1]ANEXO 1'!$B:$P,6,0)</f>
        <v>COLEGIO ALFREDO IRIARTE (IED)</v>
      </c>
      <c r="F134" s="6">
        <v>0</v>
      </c>
      <c r="G134" s="7">
        <v>0</v>
      </c>
      <c r="H134" s="21">
        <v>0</v>
      </c>
      <c r="I134" s="21">
        <v>0</v>
      </c>
      <c r="J134" s="24">
        <v>0</v>
      </c>
    </row>
    <row r="135" spans="1:10" x14ac:dyDescent="0.25">
      <c r="A135" s="1">
        <v>2850</v>
      </c>
      <c r="B135" s="6" t="str">
        <f>VLOOKUP(A135,'[1]ANEXO 1'!$B:$P,2,0)</f>
        <v>Asistencial</v>
      </c>
      <c r="C135" s="6" t="str">
        <f>VLOOKUP(A135,'[1]ANEXO 1'!$B:$P,4,0)</f>
        <v>407</v>
      </c>
      <c r="D135" s="6" t="str">
        <f>VLOOKUP(A135,'[1]ANEXO 1'!$B:$P,5,0)</f>
        <v>05</v>
      </c>
      <c r="E135" s="20" t="str">
        <f>VLOOKUP(A135,'[1]ANEXO 1'!$B:$P,6,0)</f>
        <v>COLEGIO EL PARAISO DE MANUELA BELTRAN (IED)</v>
      </c>
      <c r="F135" s="6">
        <v>0</v>
      </c>
      <c r="G135" s="7">
        <v>0</v>
      </c>
      <c r="H135" s="21">
        <v>0</v>
      </c>
      <c r="I135" s="21">
        <v>0</v>
      </c>
      <c r="J135" s="24">
        <v>0</v>
      </c>
    </row>
    <row r="136" spans="1:10" x14ac:dyDescent="0.25">
      <c r="A136" s="1">
        <v>2851</v>
      </c>
      <c r="B136" s="6" t="str">
        <f>VLOOKUP(A136,'[1]ANEXO 1'!$B:$P,2,0)</f>
        <v>Asistencial</v>
      </c>
      <c r="C136" s="6" t="str">
        <f>VLOOKUP(A136,'[1]ANEXO 1'!$B:$P,4,0)</f>
        <v>407</v>
      </c>
      <c r="D136" s="6" t="str">
        <f>VLOOKUP(A136,'[1]ANEXO 1'!$B:$P,5,0)</f>
        <v>05</v>
      </c>
      <c r="E136" s="20" t="str">
        <f>VLOOKUP(A136,'[1]ANEXO 1'!$B:$P,6,0)</f>
        <v>COLEGIO EL PARAISO DE MANUELA BELTRAN (IED)</v>
      </c>
      <c r="F136" s="6">
        <v>0</v>
      </c>
      <c r="G136" s="7">
        <v>0</v>
      </c>
      <c r="H136" s="21">
        <v>0</v>
      </c>
      <c r="I136" s="21">
        <v>0</v>
      </c>
      <c r="J136" s="24">
        <v>0</v>
      </c>
    </row>
    <row r="137" spans="1:10" x14ac:dyDescent="0.25">
      <c r="A137" s="1">
        <v>2865</v>
      </c>
      <c r="B137" s="6" t="str">
        <f>VLOOKUP(A137,'[1]ANEXO 1'!$B:$P,2,0)</f>
        <v>Asistencial</v>
      </c>
      <c r="C137" s="6" t="str">
        <f>VLOOKUP(A137,'[1]ANEXO 1'!$B:$P,4,0)</f>
        <v>407</v>
      </c>
      <c r="D137" s="6" t="str">
        <f>VLOOKUP(A137,'[1]ANEXO 1'!$B:$P,5,0)</f>
        <v>05</v>
      </c>
      <c r="E137" s="20" t="str">
        <f>VLOOKUP(A137,'[1]ANEXO 1'!$B:$P,6,0)</f>
        <v>COLEGIO PARAISO MIRADOR (IED)</v>
      </c>
      <c r="F137" s="6">
        <v>0</v>
      </c>
      <c r="G137" s="7">
        <v>0</v>
      </c>
      <c r="H137" s="21">
        <v>0</v>
      </c>
      <c r="I137" s="21">
        <v>0</v>
      </c>
      <c r="J137" s="24">
        <v>0</v>
      </c>
    </row>
    <row r="138" spans="1:10" x14ac:dyDescent="0.25">
      <c r="A138" s="1">
        <v>918</v>
      </c>
      <c r="B138" s="6" t="str">
        <f>VLOOKUP(A138,'[1]ANEXO 1'!$B:$P,2,0)</f>
        <v>Asistencial</v>
      </c>
      <c r="C138" s="6" t="str">
        <f>VLOOKUP(A138,'[1]ANEXO 1'!$B:$P,4,0)</f>
        <v>407</v>
      </c>
      <c r="D138" s="6" t="str">
        <f>VLOOKUP(A138,'[1]ANEXO 1'!$B:$P,5,0)</f>
        <v>05</v>
      </c>
      <c r="E138" s="20" t="str">
        <f>VLOOKUP(A138,'[1]ANEXO 1'!$B:$P,6,0)</f>
        <v>COLEGIO ISMAEL PERDOMO (IED)</v>
      </c>
      <c r="F138" s="6">
        <v>0</v>
      </c>
      <c r="G138" s="7">
        <v>0</v>
      </c>
      <c r="H138" s="21">
        <v>0</v>
      </c>
      <c r="I138" s="21">
        <v>0</v>
      </c>
      <c r="J138" s="24">
        <v>0</v>
      </c>
    </row>
    <row r="139" spans="1:10" x14ac:dyDescent="0.25">
      <c r="A139" s="1">
        <v>1423</v>
      </c>
      <c r="B139" s="6" t="str">
        <f>VLOOKUP(A139,'[1]ANEXO 1'!$B:$P,2,0)</f>
        <v>Asistencial</v>
      </c>
      <c r="C139" s="6" t="str">
        <f>VLOOKUP(A139,'[1]ANEXO 1'!$B:$P,4,0)</f>
        <v>407</v>
      </c>
      <c r="D139" s="6" t="str">
        <f>VLOOKUP(A139,'[1]ANEXO 1'!$B:$P,5,0)</f>
        <v>05</v>
      </c>
      <c r="E139" s="20" t="str">
        <f>VLOOKUP(A139,'[1]ANEXO 1'!$B:$P,6,0)</f>
        <v>COLEGIO LUIS LOPEZ DE MESA (IED)</v>
      </c>
      <c r="F139" s="6">
        <v>0</v>
      </c>
      <c r="G139" s="7">
        <v>0</v>
      </c>
      <c r="H139" s="21">
        <v>0</v>
      </c>
      <c r="I139" s="21">
        <v>0</v>
      </c>
      <c r="J139" s="24">
        <v>0</v>
      </c>
    </row>
    <row r="140" spans="1:10" x14ac:dyDescent="0.25">
      <c r="A140" s="1">
        <v>2312</v>
      </c>
      <c r="B140" s="6" t="str">
        <f>VLOOKUP(A140,'[1]ANEXO 1'!$B:$P,2,0)</f>
        <v>Asistencial</v>
      </c>
      <c r="C140" s="6" t="str">
        <f>VLOOKUP(A140,'[1]ANEXO 1'!$B:$P,4,0)</f>
        <v>407</v>
      </c>
      <c r="D140" s="6" t="str">
        <f>VLOOKUP(A140,'[1]ANEXO 1'!$B:$P,5,0)</f>
        <v>05</v>
      </c>
      <c r="E140" s="20" t="str">
        <f>VLOOKUP(A140,'[1]ANEXO 1'!$B:$P,6,0)</f>
        <v>COLEGIO FILARMONICO JORGE MARIO BERGOGLIO (IED)</v>
      </c>
      <c r="F140" s="6">
        <v>0</v>
      </c>
      <c r="G140" s="7">
        <v>0</v>
      </c>
      <c r="H140" s="21">
        <v>0</v>
      </c>
      <c r="I140" s="21">
        <v>0</v>
      </c>
      <c r="J140" s="24">
        <v>0</v>
      </c>
    </row>
    <row r="141" spans="1:10" x14ac:dyDescent="0.25">
      <c r="A141" s="1">
        <v>2359</v>
      </c>
      <c r="B141" s="6" t="str">
        <f>VLOOKUP(A141,'[1]ANEXO 1'!$B:$P,2,0)</f>
        <v>Asistencial</v>
      </c>
      <c r="C141" s="6" t="str">
        <f>VLOOKUP(A141,'[1]ANEXO 1'!$B:$P,4,0)</f>
        <v>407</v>
      </c>
      <c r="D141" s="6" t="str">
        <f>VLOOKUP(A141,'[1]ANEXO 1'!$B:$P,5,0)</f>
        <v>05</v>
      </c>
      <c r="E141" s="20" t="str">
        <f>VLOOKUP(A141,'[1]ANEXO 1'!$B:$P,6,0)</f>
        <v>OFICINA DE SERVICIO AL CIUDADANO</v>
      </c>
      <c r="F141" s="6">
        <v>0</v>
      </c>
      <c r="G141" s="7">
        <v>0</v>
      </c>
      <c r="H141" s="21">
        <v>0</v>
      </c>
      <c r="I141" s="21">
        <v>0</v>
      </c>
      <c r="J141" s="24">
        <v>0</v>
      </c>
    </row>
    <row r="142" spans="1:10" x14ac:dyDescent="0.25">
      <c r="A142" s="1">
        <v>636</v>
      </c>
      <c r="B142" s="6" t="str">
        <f>VLOOKUP(A142,'[1]ANEXO 1'!$B:$P,2,0)</f>
        <v>Profesional</v>
      </c>
      <c r="C142" s="6" t="str">
        <f>VLOOKUP(A142,'[1]ANEXO 1'!$B:$P,4,0)</f>
        <v>222</v>
      </c>
      <c r="D142" s="6" t="str">
        <f>VLOOKUP(A142,'[1]ANEXO 1'!$B:$P,5,0)</f>
        <v>24</v>
      </c>
      <c r="E142" s="20" t="str">
        <f>VLOOKUP(A142,'[1]ANEXO 1'!$B:$P,6,0)</f>
        <v>OFICINA DE PERSONAL</v>
      </c>
      <c r="F142" s="6">
        <f>VLOOKUP(G142,[2]Hoja1!$F:$H,3,0)</f>
        <v>11</v>
      </c>
      <c r="G142" s="7">
        <v>65742185</v>
      </c>
      <c r="H142" s="21" t="str">
        <f>VLOOKUP(G142,[3]Adtivos!$K:$AL,27,0)</f>
        <v>219</v>
      </c>
      <c r="I142" s="21" t="str">
        <f>VLOOKUP(G142,[3]Adtivos!$K:$AL,28,0)</f>
        <v>18</v>
      </c>
      <c r="J142" s="20" t="str">
        <f>VLOOKUP(G142,[3]Adtivos!$K:$R,8,0)</f>
        <v>DIRECCIÓN LOCAL DE EDUCACIÓN 08 - KENNEDY</v>
      </c>
    </row>
    <row r="143" spans="1:10" x14ac:dyDescent="0.25">
      <c r="A143" s="1">
        <v>1568</v>
      </c>
      <c r="B143" s="6" t="str">
        <f>VLOOKUP(A143,'[1]ANEXO 1'!$B:$P,2,0)</f>
        <v>Asistencial</v>
      </c>
      <c r="C143" s="6" t="str">
        <f>VLOOKUP(A143,'[1]ANEXO 1'!$B:$P,4,0)</f>
        <v>407</v>
      </c>
      <c r="D143" s="6" t="str">
        <f>VLOOKUP(A143,'[1]ANEXO 1'!$B:$P,5,0)</f>
        <v>27</v>
      </c>
      <c r="E143" s="20" t="str">
        <f>VLOOKUP(A143,'[1]ANEXO 1'!$B:$P,6,0)</f>
        <v>COLEGIO EL JAPON (IED)</v>
      </c>
      <c r="F143" s="6">
        <f>VLOOKUP(G143,[2]Hoja1!$F:$H,3,0)</f>
        <v>367</v>
      </c>
      <c r="G143" s="7">
        <f>VLOOKUP(A143,[2]Hoja1!$A:$J,6,0)</f>
        <v>1014217051</v>
      </c>
      <c r="H143" s="21" t="str">
        <f>VLOOKUP(G143,[3]Adtivos!$K:$AL,27,0)</f>
        <v>407</v>
      </c>
      <c r="I143" s="21" t="str">
        <f>VLOOKUP(G143,[3]Adtivos!$K:$AL,28,0)</f>
        <v>11</v>
      </c>
      <c r="J143" s="20" t="str">
        <f>VLOOKUP(G143,[3]Adtivos!$K:$R,8,0)</f>
        <v>DIRECCIÓN LOCAL DE EDUCACIÓN 20 - SUMAPAZ</v>
      </c>
    </row>
    <row r="144" spans="1:10" x14ac:dyDescent="0.25">
      <c r="A144" s="1">
        <v>2058</v>
      </c>
      <c r="B144" s="6" t="str">
        <f>VLOOKUP(A144,'[1]ANEXO 1'!$B:$P,2,0)</f>
        <v>Asistencial</v>
      </c>
      <c r="C144" s="6" t="str">
        <f>VLOOKUP(A144,'[1]ANEXO 1'!$B:$P,4,0)</f>
        <v>407</v>
      </c>
      <c r="D144" s="6" t="str">
        <f>VLOOKUP(A144,'[1]ANEXO 1'!$B:$P,5,0)</f>
        <v>27</v>
      </c>
      <c r="E144" s="20" t="str">
        <f>VLOOKUP(A144,'[1]ANEXO 1'!$B:$P,6,0)</f>
        <v>COLEGIO ATANASIO GIRARDOT (IED)</v>
      </c>
      <c r="F144" s="6">
        <f>VLOOKUP(G144,[2]Hoja1!$F:$H,3,0)</f>
        <v>404</v>
      </c>
      <c r="G144" s="7">
        <f>VLOOKUP(A144,[2]Hoja1!$A:$J,6,0)</f>
        <v>51825537</v>
      </c>
      <c r="H144" s="21" t="str">
        <f>VLOOKUP(G144,[3]Adtivos!$K:$AL,27,0)</f>
        <v>407</v>
      </c>
      <c r="I144" s="21" t="str">
        <f>VLOOKUP(G144,[3]Adtivos!$K:$AL,28,0)</f>
        <v>05</v>
      </c>
      <c r="J144" s="20" t="str">
        <f>VLOOKUP(G144,[3]Adtivos!$K:$R,8,0)</f>
        <v>OFICINA DE PRESUPUESTO</v>
      </c>
    </row>
    <row r="145" spans="1:10" x14ac:dyDescent="0.25">
      <c r="A145" s="4">
        <v>2192</v>
      </c>
      <c r="B145" s="6" t="str">
        <f>VLOOKUP(A145,'[1]ANEXO 1'!$B:$P,2,0)</f>
        <v>Asistencial</v>
      </c>
      <c r="C145" s="6" t="str">
        <f>VLOOKUP(A145,'[1]ANEXO 1'!$B:$P,4,0)</f>
        <v>407</v>
      </c>
      <c r="D145" s="6" t="str">
        <f>VLOOKUP(A145,'[1]ANEXO 1'!$B:$P,5,0)</f>
        <v>27</v>
      </c>
      <c r="E145" s="20" t="str">
        <f>VLOOKUP(A145,'[1]ANEXO 1'!$B:$P,6,0)</f>
        <v>COLEGIO REINO DE HOLANDA (IED)</v>
      </c>
      <c r="F145" s="6">
        <v>0</v>
      </c>
      <c r="G145" s="7">
        <v>0</v>
      </c>
      <c r="H145" s="21">
        <v>0</v>
      </c>
      <c r="I145" s="21">
        <v>0</v>
      </c>
      <c r="J145" s="24">
        <v>0</v>
      </c>
    </row>
    <row r="146" spans="1:10" x14ac:dyDescent="0.25">
      <c r="A146" s="1">
        <v>725</v>
      </c>
      <c r="B146" s="6" t="str">
        <f>VLOOKUP(A146,'[1]ANEXO 1'!$B:$P,2,0)</f>
        <v>Asistencial</v>
      </c>
      <c r="C146" s="6" t="str">
        <f>VLOOKUP(A146,'[1]ANEXO 1'!$B:$P,4,0)</f>
        <v>407</v>
      </c>
      <c r="D146" s="6" t="str">
        <f>VLOOKUP(A146,'[1]ANEXO 1'!$B:$P,5,0)</f>
        <v>27</v>
      </c>
      <c r="E146" s="20" t="str">
        <f>VLOOKUP(A146,'[1]ANEXO 1'!$B:$P,6,0)</f>
        <v>DIRECCIÓN LOCAL DE EDUCACIÓN 02- CHAPINERO</v>
      </c>
      <c r="F146" s="6">
        <f>VLOOKUP(G146,[2]Hoja1!$F:$H,3,0)</f>
        <v>52</v>
      </c>
      <c r="G146" s="7">
        <f>VLOOKUP(A146,[2]Hoja1!$A:$J,6,0)</f>
        <v>79505893</v>
      </c>
      <c r="H146" s="21" t="str">
        <f>VLOOKUP(G146,[3]Adtivos!$K:$AL,27,0)</f>
        <v>407</v>
      </c>
      <c r="I146" s="21" t="str">
        <f>VLOOKUP(G146,[3]Adtivos!$K:$AL,28,0)</f>
        <v>24</v>
      </c>
      <c r="J146" s="20" t="str">
        <f>VLOOKUP(G146,[3]Adtivos!$K:$R,8,0)</f>
        <v>COLEGIO ANTONIO VILLAVICENCIO (IED)</v>
      </c>
    </row>
    <row r="147" spans="1:10" x14ac:dyDescent="0.25">
      <c r="A147" s="1">
        <v>1908</v>
      </c>
      <c r="B147" s="6" t="str">
        <f>VLOOKUP(A147,'[1]ANEXO 1'!$B:$P,2,0)</f>
        <v>Asistencial</v>
      </c>
      <c r="C147" s="6" t="str">
        <f>VLOOKUP(A147,'[1]ANEXO 1'!$B:$P,4,0)</f>
        <v>407</v>
      </c>
      <c r="D147" s="6" t="str">
        <f>VLOOKUP(A147,'[1]ANEXO 1'!$B:$P,5,0)</f>
        <v>16</v>
      </c>
      <c r="E147" s="20" t="str">
        <f>VLOOKUP(A147,'[1]ANEXO 1'!$B:$P,6,0)</f>
        <v>DIRECCIÓN LOCAL DE EDUCACIÓN 10 - ENGATIVA</v>
      </c>
      <c r="F147" s="6">
        <f>VLOOKUP(G147,[2]Hoja1!$F:$H,3,0)</f>
        <v>98</v>
      </c>
      <c r="G147" s="7">
        <f>VLOOKUP(A147,[2]Hoja1!$A:$J,6,0)</f>
        <v>51932037</v>
      </c>
      <c r="H147" s="21" t="str">
        <f>VLOOKUP(G147,[3]Adtivos!$K:$AL,27,0)</f>
        <v>407</v>
      </c>
      <c r="I147" s="21" t="str">
        <f>VLOOKUP(G147,[3]Adtivos!$K:$AL,28,0)</f>
        <v>05</v>
      </c>
      <c r="J147" s="20" t="str">
        <f>VLOOKUP(G147,[3]Adtivos!$K:$R,8,0)</f>
        <v>OFICINA DE TESORERÍA Y CONTABILIDAD</v>
      </c>
    </row>
    <row r="148" spans="1:10" x14ac:dyDescent="0.25">
      <c r="A148" s="1">
        <v>493</v>
      </c>
      <c r="B148" s="6" t="str">
        <f>VLOOKUP(A148,'[1]ANEXO 1'!$B:$P,2,0)</f>
        <v>Técnico</v>
      </c>
      <c r="C148" s="6" t="str">
        <f>VLOOKUP(A148,'[1]ANEXO 1'!$B:$P,4,0)</f>
        <v>314</v>
      </c>
      <c r="D148" s="6" t="str">
        <f>VLOOKUP(A148,'[1]ANEXO 1'!$B:$P,5,0)</f>
        <v>10</v>
      </c>
      <c r="E148" s="20" t="str">
        <f>VLOOKUP(A148,'[1]ANEXO 1'!$B:$P,6,0)</f>
        <v>DIRECCIÓN DE CIENCIAS, TECNOLOGÍA Y MEDIOS EDUCATIVOS</v>
      </c>
      <c r="F148" s="22">
        <f>VLOOKUP(G148,[2]Hoja1!$F:$H,3,0)</f>
        <v>4</v>
      </c>
      <c r="G148" s="11">
        <v>79220819</v>
      </c>
      <c r="H148" s="23" t="str">
        <f>VLOOKUP(G148,[3]Adtivos!$K:$AL,27,0)</f>
        <v>314</v>
      </c>
      <c r="I148" s="21" t="str">
        <f>VLOOKUP(G148,[3]Adtivos!$K:$AL,28,0)</f>
        <v>04</v>
      </c>
      <c r="J148" s="20" t="str">
        <f>VLOOKUP(G148,[3]Adtivos!$K:$R,8,0)</f>
        <v>OFICINA DE ESCALAFÓN DOCENTE</v>
      </c>
    </row>
    <row r="149" spans="1:10" x14ac:dyDescent="0.25">
      <c r="A149" s="4">
        <v>959</v>
      </c>
      <c r="B149" s="6" t="str">
        <f>VLOOKUP(A149,'[1]ANEXO 1'!$B:$P,2,0)</f>
        <v>Profesional</v>
      </c>
      <c r="C149" s="6" t="str">
        <f>VLOOKUP(A149,'[1]ANEXO 1'!$B:$P,4,0)</f>
        <v>219</v>
      </c>
      <c r="D149" s="6" t="str">
        <f>VLOOKUP(A149,'[1]ANEXO 1'!$B:$P,5,0)</f>
        <v>18</v>
      </c>
      <c r="E149" s="20" t="str">
        <f>VLOOKUP(A149,'[1]ANEXO 1'!$B:$P,6,0)</f>
        <v>DIRECCIÓN LOCAL DE EDUCACIÓN 05 - USME</v>
      </c>
      <c r="F149" s="6">
        <v>26</v>
      </c>
      <c r="G149" s="27">
        <v>51571716</v>
      </c>
      <c r="H149" s="21" t="str">
        <f>VLOOKUP(G149,[3]Adtivos!$K:$AL,27,0)</f>
        <v>219</v>
      </c>
      <c r="I149" s="21" t="str">
        <f>VLOOKUP(G149,[3]Adtivos!$K:$AL,28,0)</f>
        <v>12</v>
      </c>
      <c r="J149" s="20" t="str">
        <f>VLOOKUP(G149,[3]Adtivos!$K:$R,8,0)</f>
        <v>OFICINA DE CONTRATOS</v>
      </c>
    </row>
    <row r="150" spans="1:10" x14ac:dyDescent="0.25">
      <c r="A150" s="1">
        <v>176</v>
      </c>
      <c r="B150" s="6" t="str">
        <f>VLOOKUP(A150,'[1]ANEXO 1'!$B:$P,2,0)</f>
        <v>Profesional</v>
      </c>
      <c r="C150" s="6" t="str">
        <f>VLOOKUP(A150,'[1]ANEXO 1'!$B:$P,4,0)</f>
        <v>219</v>
      </c>
      <c r="D150" s="6" t="str">
        <f>VLOOKUP(A150,'[1]ANEXO 1'!$B:$P,5,0)</f>
        <v>11</v>
      </c>
      <c r="E150" s="20" t="str">
        <f>VLOOKUP(A150,'[1]ANEXO 1'!$B:$P,6,0)</f>
        <v>OFICINA DE PERSONAL</v>
      </c>
      <c r="F150" s="6">
        <v>11</v>
      </c>
      <c r="G150" s="31">
        <v>11315868</v>
      </c>
      <c r="H150" s="21" t="str">
        <f>VLOOKUP(G150,[3]Adtivos!$K:$AL,27,0)</f>
        <v>314</v>
      </c>
      <c r="I150" s="21" t="str">
        <f>VLOOKUP(G150,[3]Adtivos!$K:$AL,28,0)</f>
        <v>17</v>
      </c>
      <c r="J150" s="20" t="str">
        <f>VLOOKUP(G150,[3]Adtivos!$K:$R,8,0)</f>
        <v>OFICINA DE PRESUPUESTO</v>
      </c>
    </row>
    <row r="151" spans="1:10" x14ac:dyDescent="0.25">
      <c r="A151" s="4">
        <v>174</v>
      </c>
      <c r="B151" s="6" t="str">
        <f>VLOOKUP(A151,'[1]ANEXO 1'!$B:$P,2,0)</f>
        <v>Profesional</v>
      </c>
      <c r="C151" s="6" t="str">
        <f>VLOOKUP(A151,'[1]ANEXO 1'!$B:$P,4,0)</f>
        <v>219</v>
      </c>
      <c r="D151" s="6" t="str">
        <f>VLOOKUP(A151,'[1]ANEXO 1'!$B:$P,5,0)</f>
        <v>07</v>
      </c>
      <c r="E151" s="20" t="str">
        <f>VLOOKUP(A151,'[1]ANEXO 1'!$B:$P,6,0)</f>
        <v>OFICINA DE PERSONAL</v>
      </c>
      <c r="F151" s="6">
        <f>VLOOKUP(G151,[2]Hoja1!$F:$H,3,0)</f>
        <v>4</v>
      </c>
      <c r="G151" s="9">
        <v>52318780</v>
      </c>
      <c r="H151" s="21" t="str">
        <f>VLOOKUP(G151,[3]Adtivos!$K:$AL,27,0)</f>
        <v>314</v>
      </c>
      <c r="I151" s="21" t="str">
        <f>VLOOKUP(G151,[3]Adtivos!$K:$AL,28,0)</f>
        <v>19</v>
      </c>
      <c r="J151" s="20" t="str">
        <f>VLOOKUP(G151,[3]Adtivos!$K:$R,8,0)</f>
        <v>COLEGIO JAIRO ANIBAL NIÑO (CED)</v>
      </c>
    </row>
    <row r="152" spans="1:10" x14ac:dyDescent="0.25">
      <c r="A152" s="4">
        <v>617</v>
      </c>
      <c r="B152" s="6" t="str">
        <f>VLOOKUP(A152,'[1]ANEXO 1'!$B:$P,2,0)</f>
        <v>Profesional</v>
      </c>
      <c r="C152" s="6" t="str">
        <f>VLOOKUP(A152,'[1]ANEXO 1'!$B:$P,4,0)</f>
        <v>222</v>
      </c>
      <c r="D152" s="6" t="str">
        <f>VLOOKUP(A152,'[1]ANEXO 1'!$B:$P,5,0)</f>
        <v>21</v>
      </c>
      <c r="E152" s="20" t="str">
        <f>VLOOKUP(A152,'[1]ANEXO 1'!$B:$P,6,0)</f>
        <v>OFICINA DE PRESUPUESTO</v>
      </c>
      <c r="F152" s="6">
        <f>VLOOKUP(G152,[2]Hoja1!$F:$H,3,0)</f>
        <v>5</v>
      </c>
      <c r="G152" s="9">
        <v>52600238</v>
      </c>
      <c r="H152" s="21" t="str">
        <f>VLOOKUP(G152,[3]Adtivos!$K:$AL,27,0)</f>
        <v>219</v>
      </c>
      <c r="I152" s="21" t="str">
        <f>VLOOKUP(G152,[3]Adtivos!$K:$AL,28,0)</f>
        <v>18</v>
      </c>
      <c r="J152" s="20" t="str">
        <f>VLOOKUP(G152,[3]Adtivos!$K:$R,8,0)</f>
        <v>OFICINA DE TESORERÍA Y CONTABILIDAD</v>
      </c>
    </row>
    <row r="153" spans="1:10" x14ac:dyDescent="0.25">
      <c r="A153" s="4">
        <v>2401</v>
      </c>
      <c r="B153" s="6" t="str">
        <f>VLOOKUP(A153,'[1]ANEXO 1'!$B:$P,2,0)</f>
        <v>Asistencial</v>
      </c>
      <c r="C153" s="6" t="str">
        <f>VLOOKUP(A153,'[1]ANEXO 1'!$B:$P,4,0)</f>
        <v>407</v>
      </c>
      <c r="D153" s="6" t="str">
        <f>VLOOKUP(A153,'[1]ANEXO 1'!$B:$P,5,0)</f>
        <v>27</v>
      </c>
      <c r="E153" s="20" t="str">
        <f>VLOOKUP(A153,'[1]ANEXO 1'!$B:$P,6,0)</f>
        <v>COLEGIO TECNICO PALERMO (IED)</v>
      </c>
      <c r="F153" s="6">
        <f>VLOOKUP(G153,[2]Hoja1!$F:$H,3,0)</f>
        <v>392</v>
      </c>
      <c r="G153" s="9">
        <f>VLOOKUP(A153,[2]Hoja1!$A:$J,6,0)</f>
        <v>51882236</v>
      </c>
      <c r="H153" s="21" t="str">
        <f>VLOOKUP(G153,[3]Adtivos!$K:$AL,27,0)</f>
        <v>407</v>
      </c>
      <c r="I153" s="21" t="str">
        <f>VLOOKUP(G153,[3]Adtivos!$K:$AL,28,0)</f>
        <v>05</v>
      </c>
      <c r="J153" s="20" t="str">
        <f>VLOOKUP(G153,[3]Adtivos!$K:$R,8,0)</f>
        <v>DIRECCIÓN DE FORMACIÓN DE DOCENTES E INNOVACIONES PEDAGÓGICAS</v>
      </c>
    </row>
    <row r="154" spans="1:10" x14ac:dyDescent="0.25">
      <c r="A154" s="4">
        <v>648</v>
      </c>
      <c r="B154" s="6" t="str">
        <f>VLOOKUP(A154,'[1]ANEXO 1'!$B:$P,2,0)</f>
        <v>Asistencial</v>
      </c>
      <c r="C154" s="6" t="str">
        <f>VLOOKUP(A154,'[1]ANEXO 1'!$B:$P,4,0)</f>
        <v>407</v>
      </c>
      <c r="D154" s="6" t="str">
        <f>VLOOKUP(A154,'[1]ANEXO 1'!$B:$P,5,0)</f>
        <v>27</v>
      </c>
      <c r="E154" s="20" t="str">
        <f>VLOOKUP(A154,'[1]ANEXO 1'!$B:$P,6,0)</f>
        <v>COLEGIO JOSE MARTI (IED)</v>
      </c>
      <c r="F154" s="6">
        <v>67</v>
      </c>
      <c r="G154" s="28">
        <v>1023883342</v>
      </c>
      <c r="H154" s="21" t="str">
        <f>VLOOKUP(G154,[3]Adtivos!$K:$AL,27,0)</f>
        <v>407</v>
      </c>
      <c r="I154" s="21" t="str">
        <f>VLOOKUP(G154,[3]Adtivos!$K:$AL,28,0)</f>
        <v>24</v>
      </c>
      <c r="J154" s="20" t="str">
        <f>VLOOKUP(G154,[3]Adtivos!$K:$R,8,0)</f>
        <v>COLEGIO ESCUELA NACIONAL DE COMERCIO (IED)</v>
      </c>
    </row>
    <row r="155" spans="1:10" x14ac:dyDescent="0.25">
      <c r="A155" s="4">
        <v>1724</v>
      </c>
      <c r="B155" s="6" t="str">
        <f>VLOOKUP(A155,'[1]ANEXO 1'!$B:$P,2,0)</f>
        <v>Asistencial</v>
      </c>
      <c r="C155" s="6" t="str">
        <f>VLOOKUP(A155,'[1]ANEXO 1'!$B:$P,4,0)</f>
        <v>407</v>
      </c>
      <c r="D155" s="6" t="str">
        <f>VLOOKUP(A155,'[1]ANEXO 1'!$B:$P,5,0)</f>
        <v>27</v>
      </c>
      <c r="E155" s="20" t="str">
        <f>VLOOKUP(A155,'[1]ANEXO 1'!$B:$P,6,0)</f>
        <v>COLEGIO LA FLORESTA SUR (IED)</v>
      </c>
      <c r="F155" s="6">
        <f>VLOOKUP(G155,[2]Hoja1!$F:$H,3,0)</f>
        <v>150</v>
      </c>
      <c r="G155" s="9">
        <f>VLOOKUP(A155,[2]Hoja1!$A:$J,6,0)</f>
        <v>79795484</v>
      </c>
      <c r="H155" s="21" t="str">
        <f>VLOOKUP(G155,[3]Adtivos!$K:$AL,27,0)</f>
        <v>407</v>
      </c>
      <c r="I155" s="21" t="str">
        <f>VLOOKUP(G155,[3]Adtivos!$K:$AL,28,0)</f>
        <v>24</v>
      </c>
      <c r="J155" s="20" t="str">
        <f>VLOOKUP(G155,[3]Adtivos!$K:$R,8,0)</f>
        <v>COLEGIO JOSE MARIA VARGAS VILA (IED)</v>
      </c>
    </row>
    <row r="156" spans="1:10" x14ac:dyDescent="0.25">
      <c r="A156" s="4">
        <v>230</v>
      </c>
      <c r="B156" s="6" t="str">
        <f>VLOOKUP(A156,'[1]ANEXO 1'!$B:$P,2,0)</f>
        <v>Técnico</v>
      </c>
      <c r="C156" s="6" t="str">
        <f>VLOOKUP(A156,'[1]ANEXO 1'!$B:$P,4,0)</f>
        <v>314</v>
      </c>
      <c r="D156" s="6" t="str">
        <f>VLOOKUP(A156,'[1]ANEXO 1'!$B:$P,5,0)</f>
        <v>04</v>
      </c>
      <c r="E156" s="20" t="str">
        <f>VLOOKUP(A156,'[1]ANEXO 1'!$B:$P,6,0)</f>
        <v>OFICINA DE ESCALAFÓN DOCENTE</v>
      </c>
      <c r="F156" s="6">
        <v>0</v>
      </c>
      <c r="G156" s="9">
        <v>0</v>
      </c>
      <c r="H156" s="21">
        <v>0</v>
      </c>
      <c r="I156" s="21">
        <v>0</v>
      </c>
      <c r="J156" s="24">
        <v>0</v>
      </c>
    </row>
    <row r="157" spans="1:10" x14ac:dyDescent="0.25">
      <c r="A157" s="4">
        <v>2830</v>
      </c>
      <c r="B157" s="6" t="str">
        <f>VLOOKUP(A157,'[1]ANEXO 1'!$B:$P,2,0)</f>
        <v>Asistencial</v>
      </c>
      <c r="C157" s="6" t="str">
        <f>VLOOKUP(A157,'[1]ANEXO 1'!$B:$P,4,0)</f>
        <v>407</v>
      </c>
      <c r="D157" s="6" t="str">
        <f>VLOOKUP(A157,'[1]ANEXO 1'!$B:$P,5,0)</f>
        <v>27</v>
      </c>
      <c r="E157" s="20" t="str">
        <f>VLOOKUP(A157,'[1]ANEXO 1'!$B:$P,6,0)</f>
        <v>COLEGIO JOSE JAIME ROJAS (IED)</v>
      </c>
      <c r="F157" s="6">
        <v>0</v>
      </c>
      <c r="G157" s="9">
        <v>0</v>
      </c>
      <c r="H157" s="21">
        <v>0</v>
      </c>
      <c r="I157" s="21">
        <v>0</v>
      </c>
      <c r="J157" s="24">
        <v>0</v>
      </c>
    </row>
    <row r="162" spans="5:10" x14ac:dyDescent="0.25">
      <c r="E162" s="13"/>
      <c r="F162" s="17"/>
      <c r="J162" s="16"/>
    </row>
    <row r="163" spans="5:10" x14ac:dyDescent="0.25">
      <c r="E163" s="13"/>
      <c r="F163" s="17"/>
      <c r="J163" s="16"/>
    </row>
    <row r="164" spans="5:10" x14ac:dyDescent="0.25">
      <c r="E164" s="13"/>
      <c r="F164" s="17"/>
      <c r="J164" s="16"/>
    </row>
    <row r="165" spans="5:10" x14ac:dyDescent="0.25">
      <c r="E165" s="13"/>
      <c r="F165" s="17"/>
      <c r="J165" s="16"/>
    </row>
    <row r="166" spans="5:10" x14ac:dyDescent="0.25">
      <c r="E166" s="13"/>
      <c r="F166" s="17"/>
      <c r="J166" s="16"/>
    </row>
    <row r="167" spans="5:10" x14ac:dyDescent="0.25">
      <c r="E167" s="13"/>
      <c r="F167" s="17"/>
      <c r="J167" s="16"/>
    </row>
    <row r="168" spans="5:10" x14ac:dyDescent="0.25">
      <c r="E168" s="13"/>
      <c r="F168" s="17"/>
      <c r="J168" s="16"/>
    </row>
    <row r="169" spans="5:10" x14ac:dyDescent="0.25">
      <c r="E169" s="13"/>
      <c r="F169" s="17"/>
      <c r="J169" s="16" t="s">
        <v>20</v>
      </c>
    </row>
    <row r="170" spans="5:10" x14ac:dyDescent="0.25">
      <c r="E170" s="13"/>
      <c r="F170" s="17"/>
      <c r="J170" s="16"/>
    </row>
    <row r="171" spans="5:10" x14ac:dyDescent="0.25">
      <c r="E171" s="13"/>
      <c r="F171" s="17"/>
      <c r="J171" s="16"/>
    </row>
    <row r="172" spans="5:10" x14ac:dyDescent="0.25">
      <c r="E172" s="13"/>
      <c r="F172" s="17"/>
      <c r="J172" s="16"/>
    </row>
    <row r="185" spans="1:4" x14ac:dyDescent="0.25">
      <c r="A185" s="14" t="s">
        <v>14</v>
      </c>
      <c r="B185" s="15"/>
      <c r="C185" s="15"/>
      <c r="D185" s="15"/>
    </row>
    <row r="186" spans="1:4" x14ac:dyDescent="0.25">
      <c r="A186" s="15"/>
    </row>
    <row r="187" spans="1:4" x14ac:dyDescent="0.25">
      <c r="A187" s="33" t="s">
        <v>15</v>
      </c>
      <c r="B187" s="33"/>
      <c r="C187" s="33"/>
      <c r="D187" s="33"/>
    </row>
    <row r="188" spans="1:4" x14ac:dyDescent="0.25">
      <c r="A188" s="32" t="s">
        <v>16</v>
      </c>
      <c r="B188" s="32"/>
      <c r="C188" s="32"/>
      <c r="D188" s="32"/>
    </row>
    <row r="189" spans="1:4" x14ac:dyDescent="0.25">
      <c r="A189" s="15"/>
    </row>
    <row r="190" spans="1:4" x14ac:dyDescent="0.25">
      <c r="A190" s="14" t="s">
        <v>17</v>
      </c>
    </row>
    <row r="191" spans="1:4" x14ac:dyDescent="0.25">
      <c r="A191" s="15"/>
    </row>
    <row r="192" spans="1:4" x14ac:dyDescent="0.25">
      <c r="A192" s="33" t="s">
        <v>18</v>
      </c>
      <c r="B192" s="33"/>
      <c r="C192" s="33"/>
      <c r="D192" s="33"/>
    </row>
    <row r="193" spans="1:4" x14ac:dyDescent="0.25">
      <c r="A193" s="32" t="s">
        <v>19</v>
      </c>
      <c r="B193" s="32"/>
      <c r="C193" s="32"/>
      <c r="D193" s="32"/>
    </row>
    <row r="194" spans="1:4" x14ac:dyDescent="0.25">
      <c r="A194" s="15"/>
    </row>
    <row r="195" spans="1:4" x14ac:dyDescent="0.25">
      <c r="A195" s="15"/>
    </row>
  </sheetData>
  <sheetProtection algorithmName="SHA-512" hashValue="5dnciTZUFpZZpnja/lIwcKIJxnoR30RDMZzNpaiHwDtuPknN5WCXBvQ1PMTuttY/CI3WG16cRByuUCf6Bk68uw==" saltValue="4W/89My8isMQWYZbjEvUHw==" spinCount="100000" sheet="1" objects="1" scenarios="1"/>
  <autoFilter ref="A10:J157" xr:uid="{AA00EF9A-735D-4BD2-B1C3-6C7F5E5CFEA5}"/>
  <mergeCells count="10">
    <mergeCell ref="A4:J4"/>
    <mergeCell ref="A9:E9"/>
    <mergeCell ref="A3:J3"/>
    <mergeCell ref="A2:J2"/>
    <mergeCell ref="A187:D187"/>
    <mergeCell ref="A188:D188"/>
    <mergeCell ref="A192:D192"/>
    <mergeCell ref="A193:D193"/>
    <mergeCell ref="B6:J6"/>
    <mergeCell ref="F9:J9"/>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dcterms:created xsi:type="dcterms:W3CDTF">2021-02-01T19:20:00Z</dcterms:created>
  <dcterms:modified xsi:type="dcterms:W3CDTF">2021-07-01T13:51:36Z</dcterms:modified>
</cp:coreProperties>
</file>